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S53" i="1" l="1"/>
  <c r="R53" i="1"/>
  <c r="R98" i="1"/>
  <c r="R91" i="1"/>
  <c r="S58" i="1"/>
  <c r="R58" i="1"/>
  <c r="S56" i="1"/>
  <c r="Q91" i="1"/>
  <c r="Q58" i="1"/>
  <c r="M53" i="1"/>
  <c r="L53" i="1"/>
  <c r="S62" i="1"/>
  <c r="Q62" i="1"/>
  <c r="S61" i="1"/>
  <c r="Q61" i="1"/>
  <c r="S55" i="1"/>
  <c r="Q55" i="1"/>
  <c r="P41" i="1"/>
  <c r="P39" i="1"/>
  <c r="P32" i="1"/>
  <c r="P28" i="1"/>
  <c r="P27" i="1"/>
  <c r="L19" i="1"/>
  <c r="M44" i="1"/>
  <c r="L44" i="1"/>
  <c r="R95" i="1" l="1"/>
  <c r="Q95" i="1"/>
  <c r="R94" i="1"/>
  <c r="Q94" i="1"/>
  <c r="Q93" i="1"/>
  <c r="Q92" i="1"/>
  <c r="Q83" i="1"/>
  <c r="Q79" i="1"/>
  <c r="S57" i="1"/>
  <c r="R57" i="1"/>
  <c r="Q57" i="1"/>
  <c r="M70" i="1"/>
  <c r="M69" i="1"/>
  <c r="P119" i="1" l="1"/>
  <c r="P120" i="1"/>
  <c r="M107" i="1"/>
  <c r="S68" i="1"/>
  <c r="S71" i="1"/>
  <c r="S76" i="1"/>
  <c r="S77" i="1"/>
  <c r="S78" i="1"/>
  <c r="S80" i="1"/>
  <c r="S85" i="1"/>
  <c r="S86" i="1"/>
  <c r="S87" i="1"/>
  <c r="S88" i="1"/>
  <c r="S89" i="1"/>
  <c r="S90" i="1"/>
  <c r="S91" i="1"/>
  <c r="S94" i="1"/>
  <c r="S95" i="1"/>
  <c r="S97" i="1"/>
  <c r="S98" i="1"/>
  <c r="S99" i="1"/>
  <c r="R60" i="1"/>
  <c r="S60" i="1" s="1"/>
  <c r="R63" i="1"/>
  <c r="S63" i="1" s="1"/>
  <c r="R64" i="1"/>
  <c r="S64" i="1" s="1"/>
  <c r="S65" i="1"/>
  <c r="S66" i="1"/>
  <c r="R67" i="1"/>
  <c r="S67" i="1" s="1"/>
  <c r="R69" i="1"/>
  <c r="S69" i="1" s="1"/>
  <c r="R70" i="1"/>
  <c r="S70" i="1" s="1"/>
  <c r="R72" i="1"/>
  <c r="S72" i="1" s="1"/>
  <c r="R73" i="1"/>
  <c r="S73" i="1" s="1"/>
  <c r="R74" i="1"/>
  <c r="S74" i="1" s="1"/>
  <c r="R79" i="1"/>
  <c r="S79" i="1" s="1"/>
  <c r="R81" i="1"/>
  <c r="S81" i="1" s="1"/>
  <c r="R82" i="1"/>
  <c r="S82" i="1" s="1"/>
  <c r="R83" i="1"/>
  <c r="S83" i="1" s="1"/>
  <c r="R84" i="1"/>
  <c r="S84" i="1" s="1"/>
  <c r="R88" i="1"/>
  <c r="R90" i="1"/>
  <c r="R92" i="1"/>
  <c r="S92" i="1" s="1"/>
  <c r="R93" i="1"/>
  <c r="S93" i="1" s="1"/>
  <c r="R96" i="1"/>
  <c r="S96" i="1" s="1"/>
  <c r="R59" i="1"/>
  <c r="S59" i="1" s="1"/>
  <c r="Q98" i="1"/>
  <c r="Q96" i="1"/>
  <c r="Q84" i="1"/>
  <c r="Q82" i="1"/>
  <c r="Q81" i="1"/>
  <c r="Q76" i="1"/>
  <c r="Q74" i="1"/>
  <c r="Q73" i="1"/>
  <c r="Q72" i="1"/>
  <c r="Q70" i="1"/>
  <c r="Q69" i="1"/>
  <c r="Q67" i="1"/>
  <c r="Q66" i="1"/>
  <c r="Q65" i="1"/>
  <c r="Q64" i="1"/>
  <c r="Q63" i="1"/>
  <c r="Q60" i="1"/>
  <c r="Q59" i="1"/>
  <c r="N53" i="1"/>
  <c r="Q22" i="1"/>
  <c r="Q23" i="1"/>
  <c r="Q24" i="1"/>
  <c r="Q25" i="1"/>
  <c r="Q30" i="1"/>
  <c r="Q32" i="1"/>
  <c r="Q34" i="1"/>
  <c r="Q36" i="1"/>
  <c r="Q37" i="1"/>
  <c r="Q39" i="1"/>
  <c r="Q40" i="1"/>
  <c r="Q41" i="1"/>
  <c r="Q42" i="1"/>
  <c r="Q43" i="1"/>
  <c r="Q44" i="1"/>
  <c r="Q21" i="1"/>
  <c r="P44" i="1"/>
  <c r="P43" i="1"/>
  <c r="P37" i="1"/>
  <c r="P36" i="1"/>
  <c r="P35" i="1"/>
  <c r="P34" i="1"/>
  <c r="P31" i="1"/>
  <c r="P30" i="1"/>
  <c r="P26" i="1"/>
  <c r="P25" i="1"/>
  <c r="P24" i="1"/>
  <c r="P23" i="1"/>
  <c r="P22" i="1"/>
  <c r="P21" i="1"/>
  <c r="M19" i="1"/>
  <c r="Q107" i="1" l="1"/>
  <c r="N100" i="1"/>
  <c r="Q100" i="1" s="1"/>
  <c r="M116" i="1"/>
  <c r="P107" i="1"/>
  <c r="P19" i="1"/>
  <c r="Q53" i="1"/>
  <c r="P116" i="1" l="1"/>
  <c r="M117" i="1"/>
  <c r="P117" i="1" s="1"/>
</calcChain>
</file>

<file path=xl/sharedStrings.xml><?xml version="1.0" encoding="utf-8"?>
<sst xmlns="http://schemas.openxmlformats.org/spreadsheetml/2006/main" count="751" uniqueCount="207">
  <si>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</si>
  <si>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</si>
  <si>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</si>
  <si>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</si>
  <si>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</si>
  <si>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</si>
  <si>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</si>
  <si>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</si>
  <si>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</si>
  <si>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</si>
  <si>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Кочергинского сельсовета</t>
  </si>
  <si>
    <t>по ОКПО</t>
  </si>
  <si>
    <t>35111747</t>
  </si>
  <si>
    <t>главный администратор, администратор источников финансирования 
дефицита бюджета</t>
  </si>
  <si>
    <t>Глава по БК</t>
  </si>
  <si>
    <t>820</t>
  </si>
  <si>
    <t>Наименование бюджета</t>
  </si>
  <si>
    <t>Бюджет муниципального образования Кочергинский сельсовет Курагинского района</t>
  </si>
  <si>
    <t>по ОКТМО</t>
  </si>
  <si>
    <t>04630420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</si>
  <si>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</si>
  <si>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</si>
  <si>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</si>
  <si>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</si>
  <si>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</si>
  <si>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</si>
  <si>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</si>
  <si>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</si>
  <si>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</si>
  <si>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</si>
  <si>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</si>
  <si>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</si>
  <si>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</si>
  <si>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</si>
  <si>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</si>
  <si>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</si>
  <si>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</si>
  <si>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</si>
  <si>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</si>
  <si>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</si>
  <si>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</si>
  <si>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</si>
  <si>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</si>
  <si>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</si>
  <si>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</si>
  <si>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</si>
  <si>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</si>
  <si>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</si>
  <si>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</si>
  <si>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</si>
  <si>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</si>
  <si>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</si>
  <si>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</si>
  <si>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</si>
  <si>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</si>
  <si>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</si>
  <si>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</si>
  <si>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</si>
  <si>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</si>
  <si>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</si>
  <si>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</si>
  <si>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</si>
  <si>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</si>
  <si>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</si>
  <si>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</si>
  <si>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</si>
  <si>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</si>
  <si>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</si>
  <si>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</si>
  <si>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</si>
  <si>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</si>
  <si>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</si>
  <si>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</si>
  <si>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</si>
  <si>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</si>
  <si>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</si>
  <si>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Прочие субсидии бюджетам сельских поселений 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</si>
  <si>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</si>
  <si>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</si>
  <si>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Субсидииии на содержание автомобильных дорог общего пользования местного значения за счет средств дорожного фонда Красноярского края</t>
  </si>
  <si>
    <t>7508</t>
  </si>
  <si>
    <t>Субвенции бюджетам сельских поселений на выполнение передаваемых полномочий субъектов Российской Федерации Субвенции бюджетам сельских поселений на выполнение передаваемых полномочий субъектов Российской Федерации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</si>
  <si>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</si>
  <si>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</si>
  <si>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</si>
  <si>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</si>
  <si>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</si>
  <si>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</si>
  <si>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7509</t>
  </si>
  <si>
    <t>7641</t>
  </si>
  <si>
    <t>2040509910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</si>
  <si>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</si>
  <si>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</si>
  <si>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</si>
  <si>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</si>
  <si>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</si>
  <si>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</si>
  <si>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</si>
  <si>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</si>
  <si>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</si>
  <si>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</si>
  <si>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</si>
  <si>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</si>
  <si>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</si>
  <si>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</si>
  <si>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</si>
  <si>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</si>
  <si>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</si>
  <si>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</si>
  <si>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</si>
  <si>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</si>
  <si>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</si>
  <si>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</si>
  <si>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</si>
  <si>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</si>
  <si>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</si>
  <si>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</t>
  </si>
  <si>
    <t>831</t>
  </si>
  <si>
    <t>Уплата иных платежей</t>
  </si>
  <si>
    <t>853</t>
  </si>
  <si>
    <t>80240</t>
  </si>
  <si>
    <t>S7450</t>
  </si>
  <si>
    <t>Резервные средства</t>
  </si>
  <si>
    <t>0111</t>
  </si>
  <si>
    <t>80110</t>
  </si>
  <si>
    <t>870</t>
  </si>
  <si>
    <t>0113</t>
  </si>
  <si>
    <t>01100</t>
  </si>
  <si>
    <t>85020</t>
  </si>
  <si>
    <t>75140</t>
  </si>
  <si>
    <t>901W0</t>
  </si>
  <si>
    <t>58530</t>
  </si>
  <si>
    <t>0203</t>
  </si>
  <si>
    <t>90200</t>
  </si>
  <si>
    <t>51180</t>
  </si>
  <si>
    <t>0310</t>
  </si>
  <si>
    <t>01200</t>
  </si>
  <si>
    <t>S4120</t>
  </si>
  <si>
    <t>0314</t>
  </si>
  <si>
    <t>82050</t>
  </si>
  <si>
    <t>82060</t>
  </si>
  <si>
    <t>82070</t>
  </si>
  <si>
    <t>0409</t>
  </si>
  <si>
    <t>81020</t>
  </si>
  <si>
    <t>82080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</si>
  <si>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</si>
  <si>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</si>
  <si>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</si>
  <si>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0503</t>
  </si>
  <si>
    <t>81030</t>
  </si>
  <si>
    <t>81160</t>
  </si>
  <si>
    <t>S6410</t>
  </si>
  <si>
    <t>Иные межбюджетные трансферты</t>
  </si>
  <si>
    <t>0801</t>
  </si>
  <si>
    <t>90800</t>
  </si>
  <si>
    <t>80620</t>
  </si>
  <si>
    <t>540</t>
  </si>
  <si>
    <t>0909</t>
  </si>
  <si>
    <t>85550</t>
  </si>
  <si>
    <t>Иные пенсии, социальные доплаты к пенсиям</t>
  </si>
  <si>
    <t>1001</t>
  </si>
  <si>
    <t>90300</t>
  </si>
  <si>
    <t>81100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</si>
  <si>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</si>
  <si>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</si>
  <si>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</si>
  <si>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</si>
  <si>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</si>
  <si>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</si>
  <si>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</si>
  <si>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</si>
  <si>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</si>
  <si>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</si>
  <si>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</si>
  <si>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</si>
  <si>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</si>
  <si>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</si>
  <si>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</si>
  <si>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</si>
  <si>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</si>
  <si>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</si>
  <si>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</si>
  <si>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</si>
  <si>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</si>
  <si>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</si>
  <si>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Е.А. Мосягина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</si>
  <si>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</si>
  <si>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</si>
  <si>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</si>
  <si>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</si>
  <si>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</si>
  <si>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</si>
  <si>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</si>
  <si>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</si>
  <si>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</si>
  <si>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</si>
  <si>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Прочие субсидии бюджетам сельских поселений Субсидииии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</si>
  <si>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сельских поселений Субсидии бюджетам сельских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</si>
  <si>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</si>
  <si>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</si>
  <si>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Е.Н.Вагнер</t>
  </si>
  <si>
    <t>Специальные расходы</t>
  </si>
  <si>
    <t>0107</t>
  </si>
  <si>
    <t>880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</si>
  <si>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</si>
  <si>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ноября 2020 г.</t>
  </si>
  <si>
    <t>3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</si>
</sst>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9" x14ac:knownFonts="1">
    <font>
      <sz val="8"/>
      <name val="Arial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FFD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 vertical="center" wrapText="1" indent="1"/>
    </xf>
    <xf numFmtId="0" fontId="2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165" fontId="0" fillId="2" borderId="16" xfId="0" applyNumberFormat="1" applyFill="1" applyBorder="1" applyAlignment="1">
      <alignment horizontal="center" vertical="top"/>
    </xf>
    <xf numFmtId="4" fontId="0" fillId="2" borderId="17" xfId="0" applyNumberFormat="1" applyFill="1" applyBorder="1" applyAlignment="1">
      <alignment horizontal="right" vertical="top"/>
    </xf>
    <xf numFmtId="166" fontId="0" fillId="2" borderId="17" xfId="0" applyNumberFormat="1" applyFill="1" applyBorder="1" applyAlignment="1">
      <alignment horizontal="right" vertical="top"/>
    </xf>
    <xf numFmtId="0" fontId="3" fillId="2" borderId="18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4" fontId="0" fillId="2" borderId="2" xfId="0" applyNumberFormat="1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4" fontId="0" fillId="2" borderId="21" xfId="0" applyNumberFormat="1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left" vertical="top"/>
    </xf>
    <xf numFmtId="0" fontId="0" fillId="3" borderId="49" xfId="0" applyNumberFormat="1" applyFont="1" applyFill="1" applyBorder="1" applyAlignment="1">
      <alignment horizontal="center" vertical="top"/>
    </xf>
    <xf numFmtId="0" fontId="0" fillId="3" borderId="50" xfId="0" applyNumberFormat="1" applyFont="1" applyFill="1" applyBorder="1" applyAlignment="1">
      <alignment horizontal="center" vertical="top"/>
    </xf>
    <xf numFmtId="0" fontId="0" fillId="3" borderId="51" xfId="0" applyNumberFormat="1" applyFont="1" applyFill="1" applyBorder="1" applyAlignment="1">
      <alignment horizontal="center" vertical="top"/>
    </xf>
    <xf numFmtId="4" fontId="0" fillId="3" borderId="48" xfId="0" applyNumberFormat="1" applyFont="1" applyFill="1" applyBorder="1" applyAlignment="1">
      <alignment horizontal="right" vertical="top"/>
    </xf>
    <xf numFmtId="166" fontId="0" fillId="3" borderId="48" xfId="0" applyNumberFormat="1" applyFon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right" vertical="top"/>
    </xf>
    <xf numFmtId="166" fontId="0" fillId="2" borderId="2" xfId="0" applyNumberFormat="1" applyFill="1" applyBorder="1" applyAlignment="1">
      <alignment horizontal="right" vertical="top"/>
    </xf>
    <xf numFmtId="0" fontId="0" fillId="2" borderId="26" xfId="0" applyFill="1" applyBorder="1" applyAlignment="1">
      <alignment horizontal="left"/>
    </xf>
    <xf numFmtId="0" fontId="0" fillId="2" borderId="2" xfId="0" applyFill="1" applyBorder="1" applyAlignment="1">
      <alignment horizontal="center" vertical="top"/>
    </xf>
    <xf numFmtId="1" fontId="0" fillId="2" borderId="16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horizontal="right" vertical="top"/>
    </xf>
    <xf numFmtId="0" fontId="0" fillId="2" borderId="27" xfId="0" applyFill="1" applyBorder="1" applyAlignment="1">
      <alignment horizontal="center" vertical="top"/>
    </xf>
    <xf numFmtId="1" fontId="0" fillId="2" borderId="29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1" fontId="0" fillId="2" borderId="34" xfId="0" applyNumberFormat="1" applyFill="1" applyBorder="1" applyAlignment="1">
      <alignment horizontal="center" vertical="top"/>
    </xf>
    <xf numFmtId="166" fontId="0" fillId="2" borderId="35" xfId="0" applyNumberFormat="1" applyFill="1" applyBorder="1" applyAlignment="1">
      <alignment horizontal="right" vertical="top"/>
    </xf>
    <xf numFmtId="166" fontId="0" fillId="2" borderId="36" xfId="0" applyNumberForma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1" fontId="0" fillId="2" borderId="38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6" fontId="0" fillId="2" borderId="21" xfId="0" applyNumberFormat="1" applyFill="1" applyBorder="1" applyAlignment="1">
      <alignment horizontal="right" vertical="top"/>
    </xf>
    <xf numFmtId="1" fontId="0" fillId="2" borderId="27" xfId="0" applyNumberFormat="1" applyFill="1" applyBorder="1" applyAlignment="1">
      <alignment horizontal="center" vertical="top"/>
    </xf>
    <xf numFmtId="166" fontId="0" fillId="2" borderId="12" xfId="0" applyNumberForma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1" fontId="2" fillId="2" borderId="27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right" vertical="top"/>
    </xf>
    <xf numFmtId="0" fontId="0" fillId="2" borderId="32" xfId="0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5" xfId="0" applyFont="1" applyFill="1" applyBorder="1" applyAlignment="1">
      <alignment horizontal="center" vertical="top"/>
    </xf>
    <xf numFmtId="4" fontId="0" fillId="2" borderId="35" xfId="0" applyNumberFormat="1" applyFill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top"/>
    </xf>
    <xf numFmtId="1" fontId="0" fillId="2" borderId="42" xfId="0" applyNumberForma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166" fontId="0" fillId="2" borderId="44" xfId="0" applyNumberFormat="1" applyFill="1" applyBorder="1" applyAlignment="1">
      <alignment horizontal="right" vertical="top"/>
    </xf>
    <xf numFmtId="0" fontId="3" fillId="2" borderId="4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right" wrapText="1"/>
    </xf>
    <xf numFmtId="4" fontId="7" fillId="2" borderId="17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14" fontId="0" fillId="2" borderId="3" xfId="0" applyNumberForma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 vertical="top"/>
    </xf>
    <xf numFmtId="49" fontId="7" fillId="2" borderId="23" xfId="0" applyNumberFormat="1" applyFont="1" applyFill="1" applyBorder="1" applyAlignment="1">
      <alignment horizontal="center" vertical="top"/>
    </xf>
    <xf numFmtId="49" fontId="7" fillId="2" borderId="24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right" vertical="top"/>
    </xf>
    <xf numFmtId="0" fontId="0" fillId="2" borderId="21" xfId="0" applyFill="1" applyBorder="1" applyAlignment="1">
      <alignment horizontal="left" vertical="top" wrapText="1" indent="2"/>
    </xf>
    <xf numFmtId="0" fontId="0" fillId="2" borderId="23" xfId="0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5" fillId="2" borderId="25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left" wrapText="1"/>
    </xf>
    <xf numFmtId="0" fontId="7" fillId="2" borderId="46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top" wrapText="1" indent="4"/>
    </xf>
    <xf numFmtId="0" fontId="3" fillId="2" borderId="39" xfId="0" applyFont="1" applyFill="1" applyBorder="1" applyAlignment="1">
      <alignment horizontal="center" vertical="top"/>
    </xf>
    <xf numFmtId="0" fontId="0" fillId="3" borderId="40" xfId="0" applyFill="1" applyBorder="1" applyAlignment="1">
      <alignment horizontal="left" vertical="top" wrapText="1" indent="6"/>
    </xf>
    <xf numFmtId="0" fontId="3" fillId="2" borderId="40" xfId="0" applyFont="1" applyFill="1" applyBorder="1" applyAlignment="1">
      <alignment horizontal="center" vertical="top"/>
    </xf>
    <xf numFmtId="0" fontId="2" fillId="3" borderId="35" xfId="0" applyFont="1" applyFill="1" applyBorder="1" applyAlignment="1">
      <alignment horizontal="left" vertical="top" wrapText="1" indent="6"/>
    </xf>
    <xf numFmtId="0" fontId="3" fillId="2" borderId="4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 indent="6"/>
    </xf>
    <xf numFmtId="0" fontId="3" fillId="2" borderId="4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 indent="2"/>
    </xf>
    <xf numFmtId="0" fontId="4" fillId="2" borderId="40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left" vertical="top" wrapText="1" indent="2"/>
    </xf>
    <xf numFmtId="0" fontId="3" fillId="2" borderId="35" xfId="0" applyFont="1" applyFill="1" applyBorder="1" applyAlignment="1">
      <alignment horizontal="center" vertical="top"/>
    </xf>
    <xf numFmtId="0" fontId="0" fillId="3" borderId="35" xfId="0" applyFill="1" applyBorder="1" applyAlignment="1">
      <alignment horizontal="left" vertical="top" wrapText="1" indent="4"/>
    </xf>
    <xf numFmtId="0" fontId="3" fillId="2" borderId="37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 wrapText="1" indent="4"/>
    </xf>
    <xf numFmtId="0" fontId="3" fillId="2" borderId="12" xfId="0" applyFont="1" applyFill="1" applyBorder="1" applyAlignment="1">
      <alignment horizontal="center" vertical="top"/>
    </xf>
    <xf numFmtId="1" fontId="0" fillId="2" borderId="31" xfId="0" applyNumberFormat="1" applyFill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indent="2"/>
    </xf>
    <xf numFmtId="0" fontId="3" fillId="2" borderId="3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 wrapText="1" indent="2"/>
    </xf>
    <xf numFmtId="0" fontId="3" fillId="2" borderId="30" xfId="0" applyFont="1" applyFill="1" applyBorder="1" applyAlignment="1">
      <alignment horizontal="center" vertical="top"/>
    </xf>
    <xf numFmtId="0" fontId="0" fillId="2" borderId="26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top" wrapText="1" indent="2"/>
    </xf>
    <xf numFmtId="0" fontId="0" fillId="2" borderId="52" xfId="0" applyFill="1" applyBorder="1" applyAlignment="1">
      <alignment horizontal="left" vertical="top" wrapText="1" indent="2"/>
    </xf>
    <xf numFmtId="0" fontId="0" fillId="2" borderId="53" xfId="0" applyFill="1" applyBorder="1" applyAlignment="1">
      <alignment horizontal="left" vertical="top" wrapText="1" indent="2"/>
    </xf>
    <xf numFmtId="49" fontId="7" fillId="2" borderId="54" xfId="0" applyNumberFormat="1" applyFont="1" applyFill="1" applyBorder="1" applyAlignment="1">
      <alignment horizontal="center" vertical="top"/>
    </xf>
    <xf numFmtId="49" fontId="0" fillId="2" borderId="55" xfId="0" applyNumberFormat="1" applyFill="1" applyBorder="1" applyAlignment="1">
      <alignment horizontal="center" vertical="top"/>
    </xf>
    <xf numFmtId="1" fontId="0" fillId="2" borderId="15" xfId="0" applyNumberForma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indent="2"/>
    </xf>
    <xf numFmtId="0" fontId="0" fillId="2" borderId="5" xfId="0" applyFill="1" applyBorder="1" applyAlignment="1">
      <alignment horizontal="left" vertical="top"/>
    </xf>
    <xf numFmtId="0" fontId="0" fillId="3" borderId="47" xfId="0" applyNumberFormat="1" applyFont="1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/>
    </xf>
    <xf numFmtId="0" fontId="0" fillId="3" borderId="5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0" fontId="7" fillId="2" borderId="21" xfId="0" applyFont="1" applyFill="1" applyBorder="1" applyAlignment="1">
      <alignment horizontal="left" vertical="top" wrapText="1" indent="2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Z142"/>
  <sheetViews>
    <sheetView tabSelected="1" workbookViewId="0">
      <selection activeCell="A141" sqref="A141"/>
    </sheetView>
  </sheetViews>
  <sheetFormatPr defaultColWidth="10.5" defaultRowHeight="11.45" customHeight="1" outlineLevelRow="1" x14ac:dyDescent="0.2"/>
  <cols>
    <col min="1" max="1" width="18.6640625" style="2" customWidth="1"/>
    <col min="2" max="2" width="3.5" style="2" customWidth="1"/>
    <col min="3" max="3" width="15.1640625" style="2" customWidth="1"/>
    <col min="4" max="4" width="5.6640625" style="2" customWidth="1"/>
    <col min="5" max="5" width="4" style="2" customWidth="1"/>
    <col min="6" max="6" width="5" style="2" customWidth="1"/>
    <col min="7" max="7" width="3.6640625" style="2" customWidth="1"/>
    <col min="8" max="8" width="3.5" style="2" customWidth="1"/>
    <col min="9" max="9" width="2.6640625" style="2" customWidth="1"/>
    <col min="10" max="10" width="5.83203125" style="2" customWidth="1"/>
    <col min="11" max="11" width="6.33203125" style="2" customWidth="1"/>
    <col min="12" max="19" width="18.5" style="2" customWidth="1"/>
    <col min="20" max="26" width="10.5" style="2" customWidth="1"/>
    <col min="27" max="16384" width="10.5" style="3"/>
  </cols>
  <sheetData>
    <row r="1" spans="1:19" ht="12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"/>
      <c r="S1" s="1"/>
    </row>
    <row r="2" spans="1:19" ht="12" customHeight="1" x14ac:dyDescent="0.2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"/>
      <c r="S2" s="1"/>
    </row>
    <row r="3" spans="1:19" ht="12" customHeight="1" x14ac:dyDescent="0.2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"/>
      <c r="S3" s="1"/>
    </row>
    <row r="4" spans="1:19" ht="12" customHeight="1" x14ac:dyDescent="0.2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4" t="s">
        <v>4</v>
      </c>
      <c r="R4" s="1"/>
      <c r="S4" s="1"/>
    </row>
    <row r="5" spans="1:19" ht="11.1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5" t="s">
        <v>5</v>
      </c>
      <c r="Q5" s="6">
        <v>503127</v>
      </c>
      <c r="R5" s="1"/>
      <c r="S5" s="1"/>
    </row>
    <row r="6" spans="1:19" ht="11.1" customHeight="1" x14ac:dyDescent="0.2">
      <c r="A6" s="98"/>
      <c r="B6" s="98"/>
      <c r="C6" s="98"/>
      <c r="D6" s="7" t="s">
        <v>6</v>
      </c>
      <c r="E6" s="156" t="s">
        <v>7</v>
      </c>
      <c r="F6" s="156"/>
      <c r="G6" s="156"/>
      <c r="H6" s="156"/>
      <c r="I6" s="156"/>
      <c r="J6" s="156"/>
      <c r="K6" s="98" t="s">
        <v>205</v>
      </c>
      <c r="L6" s="98"/>
      <c r="M6" s="7"/>
      <c r="N6" s="7"/>
      <c r="O6" s="1"/>
      <c r="P6" s="5" t="s">
        <v>8</v>
      </c>
      <c r="Q6" s="87">
        <v>44136</v>
      </c>
      <c r="R6" s="1"/>
      <c r="S6" s="1"/>
    </row>
    <row r="7" spans="1:19" ht="11.1" customHeight="1" x14ac:dyDescent="0.2">
      <c r="D7" s="1"/>
      <c r="E7" s="98"/>
      <c r="F7" s="98"/>
      <c r="G7" s="98"/>
      <c r="H7" s="98"/>
      <c r="I7" s="98"/>
      <c r="J7" s="98"/>
      <c r="K7" s="1"/>
      <c r="L7" s="1"/>
      <c r="M7" s="1"/>
      <c r="N7" s="1"/>
      <c r="O7" s="1"/>
      <c r="P7" s="8"/>
      <c r="Q7" s="9"/>
      <c r="R7" s="1"/>
      <c r="S7" s="1"/>
    </row>
    <row r="8" spans="1:19" ht="21.95" customHeight="1" x14ac:dyDescent="0.2">
      <c r="A8" s="158" t="s">
        <v>9</v>
      </c>
      <c r="B8" s="158"/>
      <c r="C8" s="158"/>
      <c r="D8" s="158"/>
      <c r="E8" s="158"/>
      <c r="F8" s="158"/>
      <c r="G8" s="158"/>
      <c r="H8" s="158"/>
      <c r="I8" s="158"/>
      <c r="J8" s="158"/>
      <c r="K8" s="159" t="s">
        <v>10</v>
      </c>
      <c r="L8" s="159"/>
      <c r="M8" s="159"/>
      <c r="N8" s="159"/>
      <c r="O8" s="159"/>
      <c r="P8" s="5" t="s">
        <v>11</v>
      </c>
      <c r="Q8" s="10" t="s">
        <v>12</v>
      </c>
      <c r="R8" s="1"/>
      <c r="S8" s="1"/>
    </row>
    <row r="9" spans="1:19" ht="21.95" customHeight="1" x14ac:dyDescent="0.2">
      <c r="A9" s="161" t="s">
        <v>13</v>
      </c>
      <c r="B9" s="161"/>
      <c r="C9" s="161"/>
      <c r="D9" s="161"/>
      <c r="E9" s="161"/>
      <c r="F9" s="161"/>
      <c r="G9" s="161"/>
      <c r="H9" s="161"/>
      <c r="I9" s="161"/>
      <c r="J9" s="161"/>
      <c r="K9" s="160"/>
      <c r="L9" s="160"/>
      <c r="M9" s="160"/>
      <c r="N9" s="160"/>
      <c r="O9" s="160"/>
      <c r="P9" s="5" t="s">
        <v>14</v>
      </c>
      <c r="Q9" s="10" t="s">
        <v>15</v>
      </c>
      <c r="R9" s="1"/>
      <c r="S9" s="1"/>
    </row>
    <row r="10" spans="1:19" ht="11.1" customHeight="1" x14ac:dyDescent="0.2">
      <c r="A10" s="98" t="s">
        <v>16</v>
      </c>
      <c r="B10" s="98"/>
      <c r="C10" s="98"/>
      <c r="D10" s="1"/>
      <c r="E10" s="98"/>
      <c r="F10" s="98"/>
      <c r="G10" s="98"/>
      <c r="H10" s="98"/>
      <c r="I10" s="98"/>
      <c r="J10" s="98"/>
      <c r="K10" s="162" t="s">
        <v>17</v>
      </c>
      <c r="L10" s="162"/>
      <c r="M10" s="162"/>
      <c r="N10" s="162"/>
      <c r="O10" s="162"/>
      <c r="P10" s="5" t="s">
        <v>18</v>
      </c>
      <c r="Q10" s="10" t="s">
        <v>19</v>
      </c>
      <c r="R10" s="1"/>
      <c r="S10" s="1"/>
    </row>
    <row r="11" spans="1:19" ht="11.1" customHeight="1" x14ac:dyDescent="0.2">
      <c r="A11" s="1" t="s">
        <v>20</v>
      </c>
      <c r="B11" s="1"/>
      <c r="C11" s="1"/>
      <c r="D11" s="1"/>
      <c r="E11" s="98"/>
      <c r="F11" s="98"/>
      <c r="G11" s="98"/>
      <c r="H11" s="98"/>
      <c r="I11" s="98"/>
      <c r="J11" s="98"/>
      <c r="K11" s="1"/>
      <c r="L11" s="1"/>
      <c r="M11" s="1"/>
      <c r="N11" s="1"/>
      <c r="O11" s="1"/>
      <c r="P11" s="5"/>
      <c r="Q11" s="10" t="s">
        <v>6</v>
      </c>
      <c r="R11" s="1"/>
      <c r="S11" s="1"/>
    </row>
    <row r="12" spans="1:19" ht="11.1" customHeight="1" x14ac:dyDescent="0.2">
      <c r="A12" s="1" t="s">
        <v>21</v>
      </c>
      <c r="B12" s="163" t="s">
        <v>22</v>
      </c>
      <c r="C12" s="16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 t="s">
        <v>23</v>
      </c>
      <c r="Q12" s="11" t="s">
        <v>24</v>
      </c>
      <c r="R12" s="1"/>
      <c r="S12" s="1"/>
    </row>
    <row r="13" spans="1:19" s="2" customFormat="1" ht="11.1" customHeight="1" x14ac:dyDescent="0.2">
      <c r="A13" s="98"/>
      <c r="B13" s="98"/>
      <c r="C13" s="9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12.95" customHeight="1" x14ac:dyDescent="0.2">
      <c r="A14" s="133" t="s">
        <v>25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"/>
      <c r="S14" s="1"/>
    </row>
    <row r="15" spans="1:19" s="2" customFormat="1" ht="11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1.1" customHeight="1" x14ac:dyDescent="0.2">
      <c r="A16" s="134" t="s">
        <v>26</v>
      </c>
      <c r="B16" s="134"/>
      <c r="C16" s="134"/>
      <c r="D16" s="138" t="s">
        <v>27</v>
      </c>
      <c r="E16" s="140" t="s">
        <v>28</v>
      </c>
      <c r="F16" s="140"/>
      <c r="G16" s="140"/>
      <c r="H16" s="140"/>
      <c r="I16" s="140"/>
      <c r="J16" s="140"/>
      <c r="K16" s="140"/>
      <c r="L16" s="138" t="s">
        <v>29</v>
      </c>
      <c r="M16" s="143" t="s">
        <v>30</v>
      </c>
      <c r="N16" s="143"/>
      <c r="O16" s="143"/>
      <c r="P16" s="143"/>
      <c r="Q16" s="12" t="s">
        <v>31</v>
      </c>
      <c r="R16" s="1"/>
      <c r="S16" s="1"/>
    </row>
    <row r="17" spans="1:19" ht="21.95" customHeight="1" x14ac:dyDescent="0.2">
      <c r="A17" s="135"/>
      <c r="B17" s="136"/>
      <c r="C17" s="137"/>
      <c r="D17" s="139"/>
      <c r="E17" s="141"/>
      <c r="F17" s="142"/>
      <c r="G17" s="142"/>
      <c r="H17" s="142"/>
      <c r="I17" s="142"/>
      <c r="J17" s="142"/>
      <c r="K17" s="142"/>
      <c r="L17" s="139"/>
      <c r="M17" s="13" t="s">
        <v>32</v>
      </c>
      <c r="N17" s="13" t="s">
        <v>33</v>
      </c>
      <c r="O17" s="13" t="s">
        <v>34</v>
      </c>
      <c r="P17" s="13" t="s">
        <v>35</v>
      </c>
      <c r="Q17" s="14" t="s">
        <v>36</v>
      </c>
      <c r="R17" s="1"/>
      <c r="S17" s="1"/>
    </row>
    <row r="18" spans="1:19" ht="11.1" customHeight="1" x14ac:dyDescent="0.2">
      <c r="A18" s="149">
        <v>1</v>
      </c>
      <c r="B18" s="149"/>
      <c r="C18" s="149"/>
      <c r="D18" s="15">
        <v>2</v>
      </c>
      <c r="E18" s="125">
        <v>3</v>
      </c>
      <c r="F18" s="125"/>
      <c r="G18" s="125"/>
      <c r="H18" s="125"/>
      <c r="I18" s="125"/>
      <c r="J18" s="125"/>
      <c r="K18" s="12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1"/>
      <c r="S18" s="1"/>
    </row>
    <row r="19" spans="1:19" s="21" customFormat="1" ht="12" customHeight="1" x14ac:dyDescent="0.2">
      <c r="A19" s="150" t="s">
        <v>37</v>
      </c>
      <c r="B19" s="150"/>
      <c r="C19" s="150"/>
      <c r="D19" s="16">
        <v>10</v>
      </c>
      <c r="E19" s="127" t="s">
        <v>38</v>
      </c>
      <c r="F19" s="127"/>
      <c r="G19" s="127"/>
      <c r="H19" s="127"/>
      <c r="I19" s="127"/>
      <c r="J19" s="127"/>
      <c r="K19" s="127"/>
      <c r="L19" s="17">
        <f>L21+L22+L23+L24+L25+L30+L32+L34+L36+L37+L38+L39+L40+L41+L42+L43+L44+L45+L46</f>
        <v>6679667.5999999996</v>
      </c>
      <c r="M19" s="17">
        <f>SUM(M21:M46)</f>
        <v>5126115.46</v>
      </c>
      <c r="N19" s="18">
        <v>0</v>
      </c>
      <c r="O19" s="18">
        <v>0</v>
      </c>
      <c r="P19" s="17">
        <f>SUM(P21:P46)</f>
        <v>5126115.46</v>
      </c>
      <c r="Q19" s="19" t="s">
        <v>38</v>
      </c>
      <c r="R19" s="20"/>
      <c r="S19" s="20"/>
    </row>
    <row r="20" spans="1:19" s="2" customFormat="1" ht="11.1" customHeight="1" x14ac:dyDescent="0.2">
      <c r="A20" s="151" t="s">
        <v>39</v>
      </c>
      <c r="B20" s="151"/>
      <c r="C20" s="151"/>
      <c r="D20" s="22"/>
      <c r="E20" s="23"/>
      <c r="F20" s="152"/>
      <c r="G20" s="152"/>
      <c r="H20" s="152"/>
      <c r="I20" s="152"/>
      <c r="J20" s="24"/>
      <c r="K20" s="25"/>
      <c r="L20" s="26"/>
      <c r="M20" s="26"/>
      <c r="N20" s="26"/>
      <c r="O20" s="26"/>
      <c r="P20" s="26"/>
      <c r="Q20" s="27"/>
      <c r="R20" s="1"/>
      <c r="S20" s="1"/>
    </row>
    <row r="21" spans="1:19" s="21" customFormat="1" ht="132.94999999999999" customHeight="1" outlineLevel="1" x14ac:dyDescent="0.2">
      <c r="A21" s="94" t="s">
        <v>40</v>
      </c>
      <c r="B21" s="94"/>
      <c r="C21" s="94"/>
      <c r="D21" s="28"/>
      <c r="E21" s="29" t="s">
        <v>41</v>
      </c>
      <c r="F21" s="95" t="s">
        <v>42</v>
      </c>
      <c r="G21" s="95"/>
      <c r="H21" s="95"/>
      <c r="I21" s="95"/>
      <c r="J21" s="30" t="s">
        <v>43</v>
      </c>
      <c r="K21" s="31" t="s">
        <v>44</v>
      </c>
      <c r="L21" s="32">
        <v>40000</v>
      </c>
      <c r="M21" s="32">
        <v>29905.7</v>
      </c>
      <c r="N21" s="33" t="s">
        <v>45</v>
      </c>
      <c r="O21" s="33" t="s">
        <v>45</v>
      </c>
      <c r="P21" s="32">
        <f t="shared" ref="P21:P26" si="0">M21</f>
        <v>29905.7</v>
      </c>
      <c r="Q21" s="34">
        <f>L21-M21</f>
        <v>10094.299999999999</v>
      </c>
    </row>
    <row r="22" spans="1:19" s="21" customFormat="1" ht="155.1" customHeight="1" outlineLevel="1" x14ac:dyDescent="0.2">
      <c r="A22" s="94" t="s">
        <v>46</v>
      </c>
      <c r="B22" s="94"/>
      <c r="C22" s="94"/>
      <c r="D22" s="28"/>
      <c r="E22" s="29" t="s">
        <v>41</v>
      </c>
      <c r="F22" s="95" t="s">
        <v>47</v>
      </c>
      <c r="G22" s="95"/>
      <c r="H22" s="95"/>
      <c r="I22" s="95"/>
      <c r="J22" s="30" t="s">
        <v>43</v>
      </c>
      <c r="K22" s="31" t="s">
        <v>44</v>
      </c>
      <c r="L22" s="35">
        <v>200</v>
      </c>
      <c r="M22" s="35">
        <v>210.3</v>
      </c>
      <c r="N22" s="33" t="s">
        <v>45</v>
      </c>
      <c r="O22" s="33" t="s">
        <v>45</v>
      </c>
      <c r="P22" s="35">
        <f t="shared" si="0"/>
        <v>210.3</v>
      </c>
      <c r="Q22" s="34">
        <f t="shared" ref="Q22:Q44" si="1">L22-M22</f>
        <v>-10.300000000000011</v>
      </c>
    </row>
    <row r="23" spans="1:19" s="21" customFormat="1" ht="132.94999999999999" customHeight="1" outlineLevel="1" x14ac:dyDescent="0.2">
      <c r="A23" s="94" t="s">
        <v>48</v>
      </c>
      <c r="B23" s="94"/>
      <c r="C23" s="94"/>
      <c r="D23" s="28"/>
      <c r="E23" s="29" t="s">
        <v>41</v>
      </c>
      <c r="F23" s="95" t="s">
        <v>49</v>
      </c>
      <c r="G23" s="95"/>
      <c r="H23" s="95"/>
      <c r="I23" s="95"/>
      <c r="J23" s="30" t="s">
        <v>43</v>
      </c>
      <c r="K23" s="31" t="s">
        <v>44</v>
      </c>
      <c r="L23" s="32">
        <v>52300</v>
      </c>
      <c r="M23" s="32">
        <v>40242.660000000003</v>
      </c>
      <c r="N23" s="33" t="s">
        <v>45</v>
      </c>
      <c r="O23" s="33" t="s">
        <v>45</v>
      </c>
      <c r="P23" s="32">
        <f t="shared" si="0"/>
        <v>40242.660000000003</v>
      </c>
      <c r="Q23" s="34">
        <f t="shared" si="1"/>
        <v>12057.339999999997</v>
      </c>
    </row>
    <row r="24" spans="1:19" s="21" customFormat="1" ht="132.94999999999999" customHeight="1" outlineLevel="1" x14ac:dyDescent="0.2">
      <c r="A24" s="94" t="s">
        <v>50</v>
      </c>
      <c r="B24" s="94"/>
      <c r="C24" s="94"/>
      <c r="D24" s="28"/>
      <c r="E24" s="29" t="s">
        <v>41</v>
      </c>
      <c r="F24" s="95" t="s">
        <v>51</v>
      </c>
      <c r="G24" s="95"/>
      <c r="H24" s="95"/>
      <c r="I24" s="95"/>
      <c r="J24" s="30" t="s">
        <v>43</v>
      </c>
      <c r="K24" s="31" t="s">
        <v>44</v>
      </c>
      <c r="L24" s="32">
        <v>-5200</v>
      </c>
      <c r="M24" s="32">
        <v>-5369.73</v>
      </c>
      <c r="N24" s="33" t="s">
        <v>45</v>
      </c>
      <c r="O24" s="33" t="s">
        <v>45</v>
      </c>
      <c r="P24" s="32">
        <f t="shared" si="0"/>
        <v>-5369.73</v>
      </c>
      <c r="Q24" s="34">
        <f t="shared" si="1"/>
        <v>169.72999999999956</v>
      </c>
    </row>
    <row r="25" spans="1:19" s="21" customFormat="1" ht="132.94999999999999" customHeight="1" outlineLevel="1" x14ac:dyDescent="0.2">
      <c r="A25" s="94" t="s">
        <v>52</v>
      </c>
      <c r="B25" s="94"/>
      <c r="C25" s="94"/>
      <c r="D25" s="28"/>
      <c r="E25" s="29" t="s">
        <v>53</v>
      </c>
      <c r="F25" s="95" t="s">
        <v>54</v>
      </c>
      <c r="G25" s="95"/>
      <c r="H25" s="95"/>
      <c r="I25" s="95"/>
      <c r="J25" s="30" t="s">
        <v>55</v>
      </c>
      <c r="K25" s="31" t="s">
        <v>44</v>
      </c>
      <c r="L25" s="32">
        <v>205000</v>
      </c>
      <c r="M25" s="32">
        <v>168431.43</v>
      </c>
      <c r="N25" s="33" t="s">
        <v>45</v>
      </c>
      <c r="O25" s="33" t="s">
        <v>45</v>
      </c>
      <c r="P25" s="32">
        <f t="shared" si="0"/>
        <v>168431.43</v>
      </c>
      <c r="Q25" s="34">
        <f t="shared" si="1"/>
        <v>36568.570000000007</v>
      </c>
    </row>
    <row r="26" spans="1:19" s="21" customFormat="1" ht="99.95" customHeight="1" outlineLevel="1" x14ac:dyDescent="0.2">
      <c r="A26" s="94" t="s">
        <v>56</v>
      </c>
      <c r="B26" s="94"/>
      <c r="C26" s="94"/>
      <c r="D26" s="28"/>
      <c r="E26" s="29" t="s">
        <v>53</v>
      </c>
      <c r="F26" s="95" t="s">
        <v>54</v>
      </c>
      <c r="G26" s="95"/>
      <c r="H26" s="95"/>
      <c r="I26" s="95"/>
      <c r="J26" s="30" t="s">
        <v>57</v>
      </c>
      <c r="K26" s="31" t="s">
        <v>44</v>
      </c>
      <c r="L26" s="33" t="s">
        <v>45</v>
      </c>
      <c r="M26" s="35">
        <v>10.64</v>
      </c>
      <c r="N26" s="33" t="s">
        <v>45</v>
      </c>
      <c r="O26" s="33" t="s">
        <v>45</v>
      </c>
      <c r="P26" s="35">
        <f t="shared" si="0"/>
        <v>10.64</v>
      </c>
      <c r="Q26" s="34" t="s">
        <v>45</v>
      </c>
    </row>
    <row r="27" spans="1:19" s="21" customFormat="1" ht="132.94999999999999" customHeight="1" outlineLevel="1" x14ac:dyDescent="0.2">
      <c r="A27" s="94" t="s">
        <v>58</v>
      </c>
      <c r="B27" s="94"/>
      <c r="C27" s="94"/>
      <c r="D27" s="28"/>
      <c r="E27" s="29" t="s">
        <v>53</v>
      </c>
      <c r="F27" s="95" t="s">
        <v>54</v>
      </c>
      <c r="G27" s="95"/>
      <c r="H27" s="95"/>
      <c r="I27" s="95"/>
      <c r="J27" s="30" t="s">
        <v>59</v>
      </c>
      <c r="K27" s="31" t="s">
        <v>44</v>
      </c>
      <c r="L27" s="33" t="s">
        <v>45</v>
      </c>
      <c r="M27" s="35">
        <v>27.81</v>
      </c>
      <c r="N27" s="33" t="s">
        <v>45</v>
      </c>
      <c r="O27" s="33" t="s">
        <v>45</v>
      </c>
      <c r="P27" s="35">
        <f>M27</f>
        <v>27.81</v>
      </c>
      <c r="Q27" s="34" t="s">
        <v>45</v>
      </c>
    </row>
    <row r="28" spans="1:19" s="21" customFormat="1" ht="89.1" customHeight="1" outlineLevel="1" x14ac:dyDescent="0.2">
      <c r="A28" s="94" t="s">
        <v>60</v>
      </c>
      <c r="B28" s="94"/>
      <c r="C28" s="94"/>
      <c r="D28" s="28"/>
      <c r="E28" s="29" t="s">
        <v>53</v>
      </c>
      <c r="F28" s="95" t="s">
        <v>61</v>
      </c>
      <c r="G28" s="95"/>
      <c r="H28" s="95"/>
      <c r="I28" s="95"/>
      <c r="J28" s="30" t="s">
        <v>55</v>
      </c>
      <c r="K28" s="31" t="s">
        <v>44</v>
      </c>
      <c r="L28" s="33" t="s">
        <v>45</v>
      </c>
      <c r="M28" s="32">
        <v>1529.62</v>
      </c>
      <c r="N28" s="33" t="s">
        <v>45</v>
      </c>
      <c r="O28" s="33" t="s">
        <v>45</v>
      </c>
      <c r="P28" s="32">
        <f>M28</f>
        <v>1529.62</v>
      </c>
      <c r="Q28" s="34" t="s">
        <v>45</v>
      </c>
    </row>
    <row r="29" spans="1:19" s="21" customFormat="1" ht="66.95" customHeight="1" outlineLevel="1" x14ac:dyDescent="0.2">
      <c r="A29" s="94" t="s">
        <v>62</v>
      </c>
      <c r="B29" s="94"/>
      <c r="C29" s="94"/>
      <c r="D29" s="28"/>
      <c r="E29" s="29" t="s">
        <v>53</v>
      </c>
      <c r="F29" s="95" t="s">
        <v>61</v>
      </c>
      <c r="G29" s="95"/>
      <c r="H29" s="95"/>
      <c r="I29" s="95"/>
      <c r="J29" s="30" t="s">
        <v>57</v>
      </c>
      <c r="K29" s="31" t="s">
        <v>44</v>
      </c>
      <c r="L29" s="33" t="s">
        <v>45</v>
      </c>
      <c r="M29" s="35">
        <v>1.89</v>
      </c>
      <c r="N29" s="33" t="s">
        <v>45</v>
      </c>
      <c r="O29" s="33" t="s">
        <v>45</v>
      </c>
      <c r="P29" s="35">
        <v>1.89</v>
      </c>
      <c r="Q29" s="34" t="s">
        <v>45</v>
      </c>
    </row>
    <row r="30" spans="1:19" s="21" customFormat="1" ht="89.1" customHeight="1" outlineLevel="1" x14ac:dyDescent="0.2">
      <c r="A30" s="94" t="s">
        <v>63</v>
      </c>
      <c r="B30" s="94"/>
      <c r="C30" s="94"/>
      <c r="D30" s="28"/>
      <c r="E30" s="29" t="s">
        <v>53</v>
      </c>
      <c r="F30" s="95" t="s">
        <v>64</v>
      </c>
      <c r="G30" s="95"/>
      <c r="H30" s="95"/>
      <c r="I30" s="95"/>
      <c r="J30" s="30" t="s">
        <v>55</v>
      </c>
      <c r="K30" s="31" t="s">
        <v>44</v>
      </c>
      <c r="L30" s="32">
        <v>95000</v>
      </c>
      <c r="M30" s="32">
        <v>42095.94</v>
      </c>
      <c r="N30" s="33" t="s">
        <v>45</v>
      </c>
      <c r="O30" s="33" t="s">
        <v>45</v>
      </c>
      <c r="P30" s="32">
        <f>M30</f>
        <v>42095.94</v>
      </c>
      <c r="Q30" s="34">
        <f t="shared" si="1"/>
        <v>52904.06</v>
      </c>
    </row>
    <row r="31" spans="1:19" s="21" customFormat="1" ht="66.95" customHeight="1" outlineLevel="1" x14ac:dyDescent="0.2">
      <c r="A31" s="94" t="s">
        <v>65</v>
      </c>
      <c r="B31" s="94"/>
      <c r="C31" s="94"/>
      <c r="D31" s="28"/>
      <c r="E31" s="29" t="s">
        <v>53</v>
      </c>
      <c r="F31" s="95" t="s">
        <v>64</v>
      </c>
      <c r="G31" s="95"/>
      <c r="H31" s="95"/>
      <c r="I31" s="95"/>
      <c r="J31" s="30" t="s">
        <v>57</v>
      </c>
      <c r="K31" s="31" t="s">
        <v>44</v>
      </c>
      <c r="L31" s="33" t="s">
        <v>45</v>
      </c>
      <c r="M31" s="32">
        <v>1988.82</v>
      </c>
      <c r="N31" s="33" t="s">
        <v>45</v>
      </c>
      <c r="O31" s="33" t="s">
        <v>45</v>
      </c>
      <c r="P31" s="32">
        <f>M31</f>
        <v>1988.82</v>
      </c>
      <c r="Q31" s="34" t="s">
        <v>45</v>
      </c>
    </row>
    <row r="32" spans="1:19" s="21" customFormat="1" ht="78" customHeight="1" outlineLevel="1" x14ac:dyDescent="0.2">
      <c r="A32" s="94" t="s">
        <v>66</v>
      </c>
      <c r="B32" s="94"/>
      <c r="C32" s="94"/>
      <c r="D32" s="28"/>
      <c r="E32" s="29" t="s">
        <v>53</v>
      </c>
      <c r="F32" s="95" t="s">
        <v>67</v>
      </c>
      <c r="G32" s="95"/>
      <c r="H32" s="95"/>
      <c r="I32" s="95"/>
      <c r="J32" s="30" t="s">
        <v>55</v>
      </c>
      <c r="K32" s="31" t="s">
        <v>44</v>
      </c>
      <c r="L32" s="32">
        <v>373000</v>
      </c>
      <c r="M32" s="32">
        <v>513582</v>
      </c>
      <c r="N32" s="33" t="s">
        <v>45</v>
      </c>
      <c r="O32" s="33" t="s">
        <v>45</v>
      </c>
      <c r="P32" s="32">
        <f>M32</f>
        <v>513582</v>
      </c>
      <c r="Q32" s="34">
        <f t="shared" si="1"/>
        <v>-140582</v>
      </c>
    </row>
    <row r="33" spans="1:19" s="21" customFormat="1" ht="60.75" customHeight="1" outlineLevel="1" x14ac:dyDescent="0.2">
      <c r="A33" s="157" t="s">
        <v>204</v>
      </c>
      <c r="B33" s="94"/>
      <c r="C33" s="94"/>
      <c r="D33" s="28"/>
      <c r="E33" s="29" t="s">
        <v>53</v>
      </c>
      <c r="F33" s="95" t="s">
        <v>67</v>
      </c>
      <c r="G33" s="95"/>
      <c r="H33" s="95"/>
      <c r="I33" s="95"/>
      <c r="J33" s="86">
        <v>2100</v>
      </c>
      <c r="K33" s="31" t="s">
        <v>44</v>
      </c>
      <c r="L33" s="32" t="s">
        <v>45</v>
      </c>
      <c r="M33" s="32">
        <v>15000</v>
      </c>
      <c r="N33" s="33" t="s">
        <v>45</v>
      </c>
      <c r="O33" s="33" t="s">
        <v>45</v>
      </c>
      <c r="P33" s="32">
        <v>15000</v>
      </c>
      <c r="Q33" s="34" t="s">
        <v>45</v>
      </c>
    </row>
    <row r="34" spans="1:19" s="21" customFormat="1" ht="78" customHeight="1" outlineLevel="1" x14ac:dyDescent="0.2">
      <c r="A34" s="94" t="s">
        <v>68</v>
      </c>
      <c r="B34" s="94"/>
      <c r="C34" s="94"/>
      <c r="D34" s="28"/>
      <c r="E34" s="29" t="s">
        <v>53</v>
      </c>
      <c r="F34" s="95" t="s">
        <v>69</v>
      </c>
      <c r="G34" s="95"/>
      <c r="H34" s="95"/>
      <c r="I34" s="95"/>
      <c r="J34" s="30" t="s">
        <v>55</v>
      </c>
      <c r="K34" s="31" t="s">
        <v>44</v>
      </c>
      <c r="L34" s="32">
        <v>147000</v>
      </c>
      <c r="M34" s="32">
        <v>56797.18</v>
      </c>
      <c r="N34" s="33" t="s">
        <v>45</v>
      </c>
      <c r="O34" s="33" t="s">
        <v>45</v>
      </c>
      <c r="P34" s="32">
        <f>M34</f>
        <v>56797.18</v>
      </c>
      <c r="Q34" s="34">
        <f t="shared" si="1"/>
        <v>90202.82</v>
      </c>
    </row>
    <row r="35" spans="1:19" s="21" customFormat="1" ht="56.1" customHeight="1" outlineLevel="1" x14ac:dyDescent="0.2">
      <c r="A35" s="94" t="s">
        <v>70</v>
      </c>
      <c r="B35" s="94"/>
      <c r="C35" s="94"/>
      <c r="D35" s="28"/>
      <c r="E35" s="29" t="s">
        <v>53</v>
      </c>
      <c r="F35" s="95" t="s">
        <v>69</v>
      </c>
      <c r="G35" s="95"/>
      <c r="H35" s="95"/>
      <c r="I35" s="95"/>
      <c r="J35" s="30" t="s">
        <v>57</v>
      </c>
      <c r="K35" s="31" t="s">
        <v>44</v>
      </c>
      <c r="L35" s="33" t="s">
        <v>45</v>
      </c>
      <c r="M35" s="35">
        <v>1192.8399999999999</v>
      </c>
      <c r="N35" s="33" t="s">
        <v>45</v>
      </c>
      <c r="O35" s="33" t="s">
        <v>45</v>
      </c>
      <c r="P35" s="35">
        <f>M35</f>
        <v>1192.8399999999999</v>
      </c>
      <c r="Q35" s="34" t="s">
        <v>45</v>
      </c>
    </row>
    <row r="36" spans="1:19" s="21" customFormat="1" ht="122.1" customHeight="1" outlineLevel="1" x14ac:dyDescent="0.2">
      <c r="A36" s="94" t="s">
        <v>71</v>
      </c>
      <c r="B36" s="94"/>
      <c r="C36" s="94"/>
      <c r="D36" s="28"/>
      <c r="E36" s="29" t="s">
        <v>15</v>
      </c>
      <c r="F36" s="95" t="s">
        <v>72</v>
      </c>
      <c r="G36" s="95"/>
      <c r="H36" s="95"/>
      <c r="I36" s="95"/>
      <c r="J36" s="30" t="s">
        <v>55</v>
      </c>
      <c r="K36" s="31" t="s">
        <v>44</v>
      </c>
      <c r="L36" s="32">
        <v>10000</v>
      </c>
      <c r="M36" s="32">
        <v>11300</v>
      </c>
      <c r="N36" s="33" t="s">
        <v>45</v>
      </c>
      <c r="O36" s="33" t="s">
        <v>45</v>
      </c>
      <c r="P36" s="32">
        <f>M36</f>
        <v>11300</v>
      </c>
      <c r="Q36" s="34">
        <f t="shared" si="1"/>
        <v>-1300</v>
      </c>
    </row>
    <row r="37" spans="1:19" s="21" customFormat="1" ht="33" customHeight="1" outlineLevel="1" x14ac:dyDescent="0.2">
      <c r="A37" s="94" t="s">
        <v>73</v>
      </c>
      <c r="B37" s="94"/>
      <c r="C37" s="94"/>
      <c r="D37" s="28"/>
      <c r="E37" s="29" t="s">
        <v>15</v>
      </c>
      <c r="F37" s="95" t="s">
        <v>74</v>
      </c>
      <c r="G37" s="95"/>
      <c r="H37" s="95"/>
      <c r="I37" s="95"/>
      <c r="J37" s="30" t="s">
        <v>43</v>
      </c>
      <c r="K37" s="31" t="s">
        <v>75</v>
      </c>
      <c r="L37" s="32">
        <v>1871300</v>
      </c>
      <c r="M37" s="32">
        <v>1779331.42</v>
      </c>
      <c r="N37" s="33" t="s">
        <v>45</v>
      </c>
      <c r="O37" s="33" t="s">
        <v>45</v>
      </c>
      <c r="P37" s="32">
        <f>M37</f>
        <v>1779331.42</v>
      </c>
      <c r="Q37" s="34">
        <f t="shared" si="1"/>
        <v>91968.580000000075</v>
      </c>
    </row>
    <row r="38" spans="1:19" s="21" customFormat="1" ht="56.1" customHeight="1" outlineLevel="1" x14ac:dyDescent="0.2">
      <c r="A38" s="94" t="s">
        <v>76</v>
      </c>
      <c r="B38" s="94"/>
      <c r="C38" s="94"/>
      <c r="D38" s="28"/>
      <c r="E38" s="29" t="s">
        <v>15</v>
      </c>
      <c r="F38" s="95" t="s">
        <v>77</v>
      </c>
      <c r="G38" s="95"/>
      <c r="H38" s="95"/>
      <c r="I38" s="95"/>
      <c r="J38" s="30" t="s">
        <v>78</v>
      </c>
      <c r="K38" s="31" t="s">
        <v>75</v>
      </c>
      <c r="L38" s="32">
        <v>52528</v>
      </c>
      <c r="M38" s="32">
        <v>52528</v>
      </c>
      <c r="N38" s="33" t="s">
        <v>45</v>
      </c>
      <c r="O38" s="33" t="s">
        <v>45</v>
      </c>
      <c r="P38" s="32">
        <v>52528</v>
      </c>
      <c r="Q38" s="34" t="s">
        <v>45</v>
      </c>
    </row>
    <row r="39" spans="1:19" s="21" customFormat="1" ht="66.95" customHeight="1" outlineLevel="1" x14ac:dyDescent="0.2">
      <c r="A39" s="94" t="s">
        <v>79</v>
      </c>
      <c r="B39" s="94"/>
      <c r="C39" s="94"/>
      <c r="D39" s="28"/>
      <c r="E39" s="29" t="s">
        <v>15</v>
      </c>
      <c r="F39" s="95" t="s">
        <v>77</v>
      </c>
      <c r="G39" s="95"/>
      <c r="H39" s="95"/>
      <c r="I39" s="95"/>
      <c r="J39" s="30" t="s">
        <v>80</v>
      </c>
      <c r="K39" s="31" t="s">
        <v>75</v>
      </c>
      <c r="L39" s="32">
        <v>117000</v>
      </c>
      <c r="M39" s="32">
        <v>117000</v>
      </c>
      <c r="N39" s="33" t="s">
        <v>45</v>
      </c>
      <c r="O39" s="33" t="s">
        <v>45</v>
      </c>
      <c r="P39" s="32">
        <f>M39</f>
        <v>117000</v>
      </c>
      <c r="Q39" s="34">
        <f t="shared" si="1"/>
        <v>0</v>
      </c>
    </row>
    <row r="40" spans="1:19" s="21" customFormat="1" ht="66.95" customHeight="1" outlineLevel="1" x14ac:dyDescent="0.2">
      <c r="A40" s="153" t="s">
        <v>196</v>
      </c>
      <c r="B40" s="153"/>
      <c r="C40" s="153"/>
      <c r="D40" s="36"/>
      <c r="E40" s="37" t="s">
        <v>15</v>
      </c>
      <c r="F40" s="155" t="s">
        <v>77</v>
      </c>
      <c r="G40" s="155"/>
      <c r="H40" s="155"/>
      <c r="I40" s="155"/>
      <c r="J40" s="38" t="s">
        <v>88</v>
      </c>
      <c r="K40" s="39" t="s">
        <v>75</v>
      </c>
      <c r="L40" s="40">
        <v>469000</v>
      </c>
      <c r="M40" s="41">
        <v>0</v>
      </c>
      <c r="N40" s="42" t="s">
        <v>45</v>
      </c>
      <c r="O40" s="42" t="s">
        <v>45</v>
      </c>
      <c r="P40" s="42" t="s">
        <v>45</v>
      </c>
      <c r="Q40" s="34">
        <f t="shared" si="1"/>
        <v>469000</v>
      </c>
    </row>
    <row r="41" spans="1:19" s="21" customFormat="1" ht="66.95" customHeight="1" outlineLevel="1" x14ac:dyDescent="0.2">
      <c r="A41" s="153" t="s">
        <v>197</v>
      </c>
      <c r="B41" s="153"/>
      <c r="C41" s="153"/>
      <c r="D41" s="36"/>
      <c r="E41" s="37" t="s">
        <v>15</v>
      </c>
      <c r="F41" s="155" t="s">
        <v>77</v>
      </c>
      <c r="G41" s="155"/>
      <c r="H41" s="155"/>
      <c r="I41" s="155"/>
      <c r="J41" s="38" t="s">
        <v>89</v>
      </c>
      <c r="K41" s="39" t="s">
        <v>75</v>
      </c>
      <c r="L41" s="40">
        <v>700000</v>
      </c>
      <c r="M41" s="41">
        <v>584500.42000000004</v>
      </c>
      <c r="N41" s="42" t="s">
        <v>45</v>
      </c>
      <c r="O41" s="42" t="s">
        <v>45</v>
      </c>
      <c r="P41" s="41">
        <f>M41</f>
        <v>584500.42000000004</v>
      </c>
      <c r="Q41" s="34">
        <f t="shared" si="1"/>
        <v>115499.57999999996</v>
      </c>
    </row>
    <row r="42" spans="1:19" s="21" customFormat="1" ht="89.1" customHeight="1" outlineLevel="1" x14ac:dyDescent="0.2">
      <c r="A42" s="94" t="s">
        <v>81</v>
      </c>
      <c r="B42" s="94"/>
      <c r="C42" s="94"/>
      <c r="D42" s="28"/>
      <c r="E42" s="29" t="s">
        <v>15</v>
      </c>
      <c r="F42" s="95" t="s">
        <v>82</v>
      </c>
      <c r="G42" s="95"/>
      <c r="H42" s="95"/>
      <c r="I42" s="95"/>
      <c r="J42" s="30" t="s">
        <v>83</v>
      </c>
      <c r="K42" s="31" t="s">
        <v>75</v>
      </c>
      <c r="L42" s="32">
        <v>3900</v>
      </c>
      <c r="M42" s="32">
        <v>2799</v>
      </c>
      <c r="N42" s="33" t="s">
        <v>45</v>
      </c>
      <c r="O42" s="33" t="s">
        <v>45</v>
      </c>
      <c r="P42" s="32">
        <v>2799</v>
      </c>
      <c r="Q42" s="34">
        <f t="shared" si="1"/>
        <v>1101</v>
      </c>
    </row>
    <row r="43" spans="1:19" s="21" customFormat="1" ht="56.1" customHeight="1" outlineLevel="1" x14ac:dyDescent="0.2">
      <c r="A43" s="94" t="s">
        <v>84</v>
      </c>
      <c r="B43" s="94"/>
      <c r="C43" s="94"/>
      <c r="D43" s="28"/>
      <c r="E43" s="29" t="s">
        <v>15</v>
      </c>
      <c r="F43" s="95" t="s">
        <v>85</v>
      </c>
      <c r="G43" s="95"/>
      <c r="H43" s="95"/>
      <c r="I43" s="95"/>
      <c r="J43" s="30" t="s">
        <v>43</v>
      </c>
      <c r="K43" s="31" t="s">
        <v>75</v>
      </c>
      <c r="L43" s="32">
        <v>111400</v>
      </c>
      <c r="M43" s="32">
        <v>91079.92</v>
      </c>
      <c r="N43" s="33" t="s">
        <v>45</v>
      </c>
      <c r="O43" s="33" t="s">
        <v>45</v>
      </c>
      <c r="P43" s="32">
        <f>M43</f>
        <v>91079.92</v>
      </c>
      <c r="Q43" s="34">
        <f t="shared" si="1"/>
        <v>20320.080000000002</v>
      </c>
    </row>
    <row r="44" spans="1:19" s="21" customFormat="1" ht="33" customHeight="1" outlineLevel="1" x14ac:dyDescent="0.2">
      <c r="A44" s="94" t="s">
        <v>86</v>
      </c>
      <c r="B44" s="94"/>
      <c r="C44" s="94"/>
      <c r="D44" s="28"/>
      <c r="E44" s="29" t="s">
        <v>15</v>
      </c>
      <c r="F44" s="95" t="s">
        <v>87</v>
      </c>
      <c r="G44" s="95"/>
      <c r="H44" s="95"/>
      <c r="I44" s="95"/>
      <c r="J44" s="30" t="s">
        <v>43</v>
      </c>
      <c r="K44" s="31" t="s">
        <v>75</v>
      </c>
      <c r="L44" s="32">
        <f>2329889.6+25000</f>
        <v>2354889.6</v>
      </c>
      <c r="M44" s="32">
        <f>11350+1528229.6</f>
        <v>1539579.6</v>
      </c>
      <c r="N44" s="33" t="s">
        <v>45</v>
      </c>
      <c r="O44" s="33" t="s">
        <v>45</v>
      </c>
      <c r="P44" s="32">
        <f>M44</f>
        <v>1539579.6</v>
      </c>
      <c r="Q44" s="34">
        <f t="shared" si="1"/>
        <v>815310</v>
      </c>
    </row>
    <row r="45" spans="1:19" s="21" customFormat="1" ht="37.5" customHeight="1" outlineLevel="1" x14ac:dyDescent="0.2">
      <c r="A45" s="153" t="s">
        <v>198</v>
      </c>
      <c r="B45" s="153"/>
      <c r="C45" s="153"/>
      <c r="D45" s="28"/>
      <c r="E45" s="29" t="s">
        <v>15</v>
      </c>
      <c r="F45" s="95" t="s">
        <v>90</v>
      </c>
      <c r="G45" s="95"/>
      <c r="H45" s="95"/>
      <c r="I45" s="95"/>
      <c r="J45" s="30" t="s">
        <v>43</v>
      </c>
      <c r="K45" s="31" t="s">
        <v>75</v>
      </c>
      <c r="L45" s="32">
        <v>57640</v>
      </c>
      <c r="M45" s="32">
        <v>57640</v>
      </c>
      <c r="N45" s="33" t="s">
        <v>45</v>
      </c>
      <c r="O45" s="33" t="s">
        <v>45</v>
      </c>
      <c r="P45" s="32">
        <v>57640</v>
      </c>
      <c r="Q45" s="93" t="s">
        <v>45</v>
      </c>
    </row>
    <row r="46" spans="1:19" s="21" customFormat="1" ht="29.25" customHeight="1" outlineLevel="1" x14ac:dyDescent="0.2">
      <c r="A46" s="153" t="s">
        <v>199</v>
      </c>
      <c r="B46" s="153"/>
      <c r="C46" s="153"/>
      <c r="D46" s="28"/>
      <c r="E46" s="29" t="s">
        <v>15</v>
      </c>
      <c r="F46" s="95" t="s">
        <v>91</v>
      </c>
      <c r="G46" s="95"/>
      <c r="H46" s="95"/>
      <c r="I46" s="95"/>
      <c r="J46" s="30" t="s">
        <v>43</v>
      </c>
      <c r="K46" s="31" t="s">
        <v>75</v>
      </c>
      <c r="L46" s="32">
        <v>24710</v>
      </c>
      <c r="M46" s="32">
        <v>24710</v>
      </c>
      <c r="N46" s="33" t="s">
        <v>45</v>
      </c>
      <c r="O46" s="33" t="s">
        <v>45</v>
      </c>
      <c r="P46" s="32">
        <v>24710</v>
      </c>
      <c r="Q46" s="93" t="s">
        <v>45</v>
      </c>
    </row>
    <row r="47" spans="1:19" s="2" customFormat="1" ht="11.1" customHeight="1" x14ac:dyDescent="0.2">
      <c r="A47" s="154" t="s">
        <v>6</v>
      </c>
      <c r="B47" s="154"/>
      <c r="C47" s="154"/>
      <c r="D47" s="44"/>
      <c r="E47" s="132"/>
      <c r="F47" s="132"/>
      <c r="G47" s="132"/>
      <c r="H47" s="132"/>
      <c r="I47" s="132"/>
      <c r="J47" s="132"/>
      <c r="K47" s="44"/>
      <c r="L47" s="44"/>
      <c r="M47" s="44"/>
      <c r="N47" s="44"/>
      <c r="O47" s="44"/>
      <c r="P47" s="44"/>
      <c r="Q47" s="44" t="s">
        <v>6</v>
      </c>
      <c r="R47" s="1"/>
      <c r="S47" s="1"/>
    </row>
    <row r="48" spans="1:19" s="2" customFormat="1" ht="12" customHeight="1" x14ac:dyDescent="0.2">
      <c r="A48" s="133" t="s">
        <v>92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"/>
      <c r="S48" s="1"/>
    </row>
    <row r="49" spans="1:19" s="2" customFormat="1" ht="11.1" customHeight="1" x14ac:dyDescent="0.2">
      <c r="A49" s="98"/>
      <c r="B49" s="98"/>
      <c r="C49" s="98"/>
      <c r="D49" s="1"/>
      <c r="E49" s="98"/>
      <c r="F49" s="98"/>
      <c r="G49" s="98"/>
      <c r="H49" s="98"/>
      <c r="I49" s="98"/>
      <c r="J49" s="98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11.1" customHeight="1" x14ac:dyDescent="0.2">
      <c r="A50" s="134" t="s">
        <v>26</v>
      </c>
      <c r="B50" s="134"/>
      <c r="C50" s="134"/>
      <c r="D50" s="138" t="s">
        <v>27</v>
      </c>
      <c r="E50" s="140" t="s">
        <v>93</v>
      </c>
      <c r="F50" s="140"/>
      <c r="G50" s="140"/>
      <c r="H50" s="140"/>
      <c r="I50" s="140"/>
      <c r="J50" s="140"/>
      <c r="K50" s="140"/>
      <c r="L50" s="138" t="s">
        <v>29</v>
      </c>
      <c r="M50" s="138" t="s">
        <v>94</v>
      </c>
      <c r="N50" s="143" t="s">
        <v>30</v>
      </c>
      <c r="O50" s="143"/>
      <c r="P50" s="143"/>
      <c r="Q50" s="143"/>
      <c r="R50" s="138" t="s">
        <v>95</v>
      </c>
      <c r="S50" s="138"/>
    </row>
    <row r="51" spans="1:19" s="2" customFormat="1" ht="33" customHeight="1" x14ac:dyDescent="0.2">
      <c r="A51" s="135"/>
      <c r="B51" s="136"/>
      <c r="C51" s="137"/>
      <c r="D51" s="139"/>
      <c r="E51" s="141"/>
      <c r="F51" s="142"/>
      <c r="G51" s="142"/>
      <c r="H51" s="142"/>
      <c r="I51" s="142"/>
      <c r="J51" s="142"/>
      <c r="K51" s="142"/>
      <c r="L51" s="139"/>
      <c r="M51" s="139"/>
      <c r="N51" s="13" t="s">
        <v>32</v>
      </c>
      <c r="O51" s="13" t="s">
        <v>33</v>
      </c>
      <c r="P51" s="13" t="s">
        <v>34</v>
      </c>
      <c r="Q51" s="13" t="s">
        <v>35</v>
      </c>
      <c r="R51" s="13" t="s">
        <v>96</v>
      </c>
      <c r="S51" s="13" t="s">
        <v>97</v>
      </c>
    </row>
    <row r="52" spans="1:19" s="2" customFormat="1" ht="11.1" customHeight="1" x14ac:dyDescent="0.2">
      <c r="A52" s="149">
        <v>1</v>
      </c>
      <c r="B52" s="149"/>
      <c r="C52" s="149"/>
      <c r="D52" s="15">
        <v>2</v>
      </c>
      <c r="E52" s="125">
        <v>3</v>
      </c>
      <c r="F52" s="125"/>
      <c r="G52" s="125"/>
      <c r="H52" s="125"/>
      <c r="I52" s="125"/>
      <c r="J52" s="125"/>
      <c r="K52" s="125"/>
      <c r="L52" s="15">
        <v>4</v>
      </c>
      <c r="M52" s="15">
        <v>5</v>
      </c>
      <c r="N52" s="15">
        <v>6</v>
      </c>
      <c r="O52" s="15">
        <v>7</v>
      </c>
      <c r="P52" s="15">
        <v>8</v>
      </c>
      <c r="Q52" s="15">
        <v>9</v>
      </c>
      <c r="R52" s="45" t="s">
        <v>98</v>
      </c>
      <c r="S52" s="45" t="s">
        <v>99</v>
      </c>
    </row>
    <row r="53" spans="1:19" s="21" customFormat="1" ht="12" customHeight="1" x14ac:dyDescent="0.2">
      <c r="A53" s="150" t="s">
        <v>100</v>
      </c>
      <c r="B53" s="150"/>
      <c r="C53" s="150"/>
      <c r="D53" s="46">
        <v>200</v>
      </c>
      <c r="E53" s="127" t="s">
        <v>38</v>
      </c>
      <c r="F53" s="127"/>
      <c r="G53" s="127"/>
      <c r="H53" s="127"/>
      <c r="I53" s="127"/>
      <c r="J53" s="127"/>
      <c r="K53" s="127"/>
      <c r="L53" s="17">
        <f>SUM(L55:L99)</f>
        <v>6717461.209999999</v>
      </c>
      <c r="M53" s="17">
        <f>SUM(M55:M99)</f>
        <v>6717461.209999999</v>
      </c>
      <c r="N53" s="17">
        <f t="shared" ref="N53" si="2">SUM(N57:N99)</f>
        <v>4905339.290000001</v>
      </c>
      <c r="O53" s="18">
        <v>0</v>
      </c>
      <c r="P53" s="18">
        <v>0</v>
      </c>
      <c r="Q53" s="17">
        <f>SUM(Q57:Q99)</f>
        <v>4905339.290000001</v>
      </c>
      <c r="R53" s="17">
        <f>SUM(R55:R99)</f>
        <v>1812121.9200000004</v>
      </c>
      <c r="S53" s="17">
        <f>SUM(S55:S99)</f>
        <v>1812121.9200000004</v>
      </c>
    </row>
    <row r="54" spans="1:19" s="2" customFormat="1" ht="11.1" customHeight="1" x14ac:dyDescent="0.2">
      <c r="A54" s="151" t="s">
        <v>39</v>
      </c>
      <c r="B54" s="151"/>
      <c r="C54" s="151"/>
      <c r="D54" s="48"/>
      <c r="E54" s="23"/>
      <c r="F54" s="24"/>
      <c r="G54" s="152"/>
      <c r="H54" s="152"/>
      <c r="I54" s="152"/>
      <c r="J54" s="152"/>
      <c r="K54" s="25"/>
      <c r="L54" s="26"/>
      <c r="M54" s="26"/>
      <c r="N54" s="26"/>
      <c r="O54" s="26"/>
      <c r="P54" s="26"/>
      <c r="Q54" s="26"/>
      <c r="R54" s="26"/>
      <c r="S54" s="27"/>
    </row>
    <row r="55" spans="1:19" s="2" customFormat="1" ht="24.75" customHeight="1" x14ac:dyDescent="0.2">
      <c r="A55" s="94" t="s">
        <v>101</v>
      </c>
      <c r="B55" s="94"/>
      <c r="C55" s="94"/>
      <c r="D55" s="28"/>
      <c r="E55" s="29" t="s">
        <v>15</v>
      </c>
      <c r="F55" s="92" t="s">
        <v>102</v>
      </c>
      <c r="G55" s="95" t="s">
        <v>103</v>
      </c>
      <c r="H55" s="95"/>
      <c r="I55" s="95">
        <v>10350</v>
      </c>
      <c r="J55" s="95"/>
      <c r="K55" s="31" t="s">
        <v>105</v>
      </c>
      <c r="L55" s="32">
        <v>5260</v>
      </c>
      <c r="M55" s="32">
        <v>5260</v>
      </c>
      <c r="N55" s="32" t="s">
        <v>45</v>
      </c>
      <c r="O55" s="33" t="s">
        <v>45</v>
      </c>
      <c r="P55" s="33" t="s">
        <v>45</v>
      </c>
      <c r="Q55" s="32" t="str">
        <f>N55</f>
        <v>-</v>
      </c>
      <c r="R55" s="32">
        <v>5260</v>
      </c>
      <c r="S55" s="34">
        <f>R55</f>
        <v>5260</v>
      </c>
    </row>
    <row r="56" spans="1:19" s="2" customFormat="1" ht="71.25" customHeight="1" x14ac:dyDescent="0.2">
      <c r="A56" s="94" t="s">
        <v>106</v>
      </c>
      <c r="B56" s="94"/>
      <c r="C56" s="94"/>
      <c r="D56" s="28"/>
      <c r="E56" s="29" t="s">
        <v>15</v>
      </c>
      <c r="F56" s="92" t="s">
        <v>102</v>
      </c>
      <c r="G56" s="95" t="s">
        <v>103</v>
      </c>
      <c r="H56" s="95"/>
      <c r="I56" s="95">
        <v>10350</v>
      </c>
      <c r="J56" s="95"/>
      <c r="K56" s="31" t="s">
        <v>107</v>
      </c>
      <c r="L56" s="32">
        <v>1588</v>
      </c>
      <c r="M56" s="32">
        <v>1588</v>
      </c>
      <c r="N56" s="33" t="s">
        <v>45</v>
      </c>
      <c r="O56" s="33" t="s">
        <v>45</v>
      </c>
      <c r="P56" s="33" t="s">
        <v>45</v>
      </c>
      <c r="Q56" s="33" t="s">
        <v>45</v>
      </c>
      <c r="R56" s="32">
        <v>1588</v>
      </c>
      <c r="S56" s="34">
        <f>R56</f>
        <v>1588</v>
      </c>
    </row>
    <row r="57" spans="1:19" s="21" customFormat="1" ht="21.95" customHeight="1" outlineLevel="1" x14ac:dyDescent="0.2">
      <c r="A57" s="94" t="s">
        <v>101</v>
      </c>
      <c r="B57" s="94"/>
      <c r="C57" s="94"/>
      <c r="D57" s="28"/>
      <c r="E57" s="29" t="s">
        <v>15</v>
      </c>
      <c r="F57" s="30" t="s">
        <v>102</v>
      </c>
      <c r="G57" s="95" t="s">
        <v>103</v>
      </c>
      <c r="H57" s="95"/>
      <c r="I57" s="95" t="s">
        <v>104</v>
      </c>
      <c r="J57" s="95"/>
      <c r="K57" s="31" t="s">
        <v>105</v>
      </c>
      <c r="L57" s="32">
        <v>68141</v>
      </c>
      <c r="M57" s="32">
        <v>68141</v>
      </c>
      <c r="N57" s="32">
        <v>25818.799999999999</v>
      </c>
      <c r="O57" s="33" t="s">
        <v>45</v>
      </c>
      <c r="P57" s="33" t="s">
        <v>45</v>
      </c>
      <c r="Q57" s="32">
        <f>N57</f>
        <v>25818.799999999999</v>
      </c>
      <c r="R57" s="32">
        <f>L57-N57</f>
        <v>42322.2</v>
      </c>
      <c r="S57" s="34">
        <f>R57</f>
        <v>42322.2</v>
      </c>
    </row>
    <row r="58" spans="1:19" s="21" customFormat="1" ht="66.95" customHeight="1" outlineLevel="1" x14ac:dyDescent="0.2">
      <c r="A58" s="94" t="s">
        <v>106</v>
      </c>
      <c r="B58" s="94"/>
      <c r="C58" s="94"/>
      <c r="D58" s="28"/>
      <c r="E58" s="29" t="s">
        <v>15</v>
      </c>
      <c r="F58" s="30" t="s">
        <v>102</v>
      </c>
      <c r="G58" s="95" t="s">
        <v>103</v>
      </c>
      <c r="H58" s="95"/>
      <c r="I58" s="95" t="s">
        <v>104</v>
      </c>
      <c r="J58" s="95"/>
      <c r="K58" s="31" t="s">
        <v>107</v>
      </c>
      <c r="L58" s="32">
        <v>20579</v>
      </c>
      <c r="M58" s="32">
        <v>20579</v>
      </c>
      <c r="N58" s="32">
        <v>15132.91</v>
      </c>
      <c r="O58" s="33" t="s">
        <v>45</v>
      </c>
      <c r="P58" s="33" t="s">
        <v>45</v>
      </c>
      <c r="Q58" s="32">
        <f>N58</f>
        <v>15132.91</v>
      </c>
      <c r="R58" s="32">
        <f>L58-N58</f>
        <v>5446.09</v>
      </c>
      <c r="S58" s="34">
        <f>R58</f>
        <v>5446.09</v>
      </c>
    </row>
    <row r="59" spans="1:19" s="21" customFormat="1" ht="21.95" customHeight="1" outlineLevel="1" x14ac:dyDescent="0.2">
      <c r="A59" s="94" t="s">
        <v>101</v>
      </c>
      <c r="B59" s="94"/>
      <c r="C59" s="94"/>
      <c r="D59" s="28"/>
      <c r="E59" s="29" t="s">
        <v>15</v>
      </c>
      <c r="F59" s="30" t="s">
        <v>102</v>
      </c>
      <c r="G59" s="95" t="s">
        <v>103</v>
      </c>
      <c r="H59" s="95"/>
      <c r="I59" s="95" t="s">
        <v>108</v>
      </c>
      <c r="J59" s="95"/>
      <c r="K59" s="31" t="s">
        <v>105</v>
      </c>
      <c r="L59" s="32">
        <v>584141</v>
      </c>
      <c r="M59" s="32">
        <v>584141</v>
      </c>
      <c r="N59" s="32">
        <v>499050.42</v>
      </c>
      <c r="O59" s="33" t="s">
        <v>45</v>
      </c>
      <c r="P59" s="33" t="s">
        <v>45</v>
      </c>
      <c r="Q59" s="32">
        <f t="shared" ref="Q59:Q67" si="3">N59</f>
        <v>499050.42</v>
      </c>
      <c r="R59" s="32">
        <f>L59-N59</f>
        <v>85090.580000000016</v>
      </c>
      <c r="S59" s="34">
        <f>R59</f>
        <v>85090.580000000016</v>
      </c>
    </row>
    <row r="60" spans="1:19" s="21" customFormat="1" ht="66.95" customHeight="1" outlineLevel="1" x14ac:dyDescent="0.2">
      <c r="A60" s="94" t="s">
        <v>106</v>
      </c>
      <c r="B60" s="94"/>
      <c r="C60" s="94"/>
      <c r="D60" s="28"/>
      <c r="E60" s="29" t="s">
        <v>15</v>
      </c>
      <c r="F60" s="30" t="s">
        <v>102</v>
      </c>
      <c r="G60" s="95" t="s">
        <v>103</v>
      </c>
      <c r="H60" s="95"/>
      <c r="I60" s="95" t="s">
        <v>108</v>
      </c>
      <c r="J60" s="95"/>
      <c r="K60" s="31" t="s">
        <v>107</v>
      </c>
      <c r="L60" s="32">
        <v>157206</v>
      </c>
      <c r="M60" s="32">
        <v>157206</v>
      </c>
      <c r="N60" s="32">
        <v>118186.93</v>
      </c>
      <c r="O60" s="33" t="s">
        <v>45</v>
      </c>
      <c r="P60" s="33" t="s">
        <v>45</v>
      </c>
      <c r="Q60" s="32">
        <f t="shared" si="3"/>
        <v>118186.93</v>
      </c>
      <c r="R60" s="32">
        <f t="shared" ref="R60:R96" si="4">L60-N60</f>
        <v>39019.070000000007</v>
      </c>
      <c r="S60" s="34">
        <f t="shared" ref="S60:S99" si="5">R60</f>
        <v>39019.070000000007</v>
      </c>
    </row>
    <row r="61" spans="1:19" s="21" customFormat="1" ht="24" customHeight="1" outlineLevel="1" x14ac:dyDescent="0.2">
      <c r="A61" s="94" t="s">
        <v>101</v>
      </c>
      <c r="B61" s="94"/>
      <c r="C61" s="94"/>
      <c r="D61" s="28"/>
      <c r="E61" s="29" t="s">
        <v>15</v>
      </c>
      <c r="F61" s="92" t="s">
        <v>109</v>
      </c>
      <c r="G61" s="95" t="s">
        <v>103</v>
      </c>
      <c r="H61" s="95"/>
      <c r="I61" s="95">
        <v>10350</v>
      </c>
      <c r="J61" s="95"/>
      <c r="K61" s="31" t="s">
        <v>105</v>
      </c>
      <c r="L61" s="32">
        <v>13941</v>
      </c>
      <c r="M61" s="32">
        <v>13941</v>
      </c>
      <c r="N61" s="85" t="s">
        <v>45</v>
      </c>
      <c r="O61" s="33" t="s">
        <v>45</v>
      </c>
      <c r="P61" s="33" t="s">
        <v>45</v>
      </c>
      <c r="Q61" s="32" t="str">
        <f t="shared" ref="Q61:Q62" si="6">N61</f>
        <v>-</v>
      </c>
      <c r="R61" s="32">
        <v>13941</v>
      </c>
      <c r="S61" s="34">
        <f t="shared" ref="S61:S62" si="7">R61</f>
        <v>13941</v>
      </c>
    </row>
    <row r="62" spans="1:19" s="21" customFormat="1" ht="66.95" customHeight="1" outlineLevel="1" x14ac:dyDescent="0.2">
      <c r="A62" s="94" t="s">
        <v>106</v>
      </c>
      <c r="B62" s="94"/>
      <c r="C62" s="94"/>
      <c r="D62" s="28"/>
      <c r="E62" s="29" t="s">
        <v>15</v>
      </c>
      <c r="F62" s="92" t="s">
        <v>109</v>
      </c>
      <c r="G62" s="95" t="s">
        <v>103</v>
      </c>
      <c r="H62" s="95"/>
      <c r="I62" s="95">
        <v>10350</v>
      </c>
      <c r="J62" s="95"/>
      <c r="K62" s="31" t="s">
        <v>107</v>
      </c>
      <c r="L62" s="32">
        <v>4211</v>
      </c>
      <c r="M62" s="32">
        <v>4211</v>
      </c>
      <c r="N62" s="85" t="s">
        <v>45</v>
      </c>
      <c r="O62" s="33" t="s">
        <v>45</v>
      </c>
      <c r="P62" s="33" t="s">
        <v>45</v>
      </c>
      <c r="Q62" s="32" t="str">
        <f t="shared" si="6"/>
        <v>-</v>
      </c>
      <c r="R62" s="32">
        <v>4211</v>
      </c>
      <c r="S62" s="34">
        <f t="shared" si="7"/>
        <v>4211</v>
      </c>
    </row>
    <row r="63" spans="1:19" s="21" customFormat="1" ht="21.95" customHeight="1" outlineLevel="1" x14ac:dyDescent="0.2">
      <c r="A63" s="94" t="s">
        <v>101</v>
      </c>
      <c r="B63" s="94"/>
      <c r="C63" s="94"/>
      <c r="D63" s="28"/>
      <c r="E63" s="29" t="s">
        <v>15</v>
      </c>
      <c r="F63" s="30" t="s">
        <v>109</v>
      </c>
      <c r="G63" s="95" t="s">
        <v>103</v>
      </c>
      <c r="H63" s="95"/>
      <c r="I63" s="95" t="s">
        <v>104</v>
      </c>
      <c r="J63" s="95"/>
      <c r="K63" s="31" t="s">
        <v>105</v>
      </c>
      <c r="L63" s="32">
        <v>132780</v>
      </c>
      <c r="M63" s="32">
        <v>132780</v>
      </c>
      <c r="N63" s="32">
        <v>74733.03</v>
      </c>
      <c r="O63" s="33" t="s">
        <v>45</v>
      </c>
      <c r="P63" s="33" t="s">
        <v>45</v>
      </c>
      <c r="Q63" s="32">
        <f t="shared" si="3"/>
        <v>74733.03</v>
      </c>
      <c r="R63" s="32">
        <f t="shared" si="4"/>
        <v>58046.97</v>
      </c>
      <c r="S63" s="34">
        <f t="shared" si="5"/>
        <v>58046.97</v>
      </c>
    </row>
    <row r="64" spans="1:19" s="21" customFormat="1" ht="66.95" customHeight="1" outlineLevel="1" x14ac:dyDescent="0.2">
      <c r="A64" s="94" t="s">
        <v>106</v>
      </c>
      <c r="B64" s="94"/>
      <c r="C64" s="94"/>
      <c r="D64" s="28"/>
      <c r="E64" s="29" t="s">
        <v>15</v>
      </c>
      <c r="F64" s="30" t="s">
        <v>109</v>
      </c>
      <c r="G64" s="95" t="s">
        <v>103</v>
      </c>
      <c r="H64" s="95"/>
      <c r="I64" s="95" t="s">
        <v>104</v>
      </c>
      <c r="J64" s="95"/>
      <c r="K64" s="31" t="s">
        <v>107</v>
      </c>
      <c r="L64" s="32">
        <v>40100</v>
      </c>
      <c r="M64" s="32">
        <v>40100</v>
      </c>
      <c r="N64" s="32">
        <v>30811.26</v>
      </c>
      <c r="O64" s="33" t="s">
        <v>45</v>
      </c>
      <c r="P64" s="33" t="s">
        <v>45</v>
      </c>
      <c r="Q64" s="32">
        <f t="shared" si="3"/>
        <v>30811.26</v>
      </c>
      <c r="R64" s="32">
        <f t="shared" si="4"/>
        <v>9288.7400000000016</v>
      </c>
      <c r="S64" s="34">
        <f t="shared" si="5"/>
        <v>9288.7400000000016</v>
      </c>
    </row>
    <row r="65" spans="1:19" s="21" customFormat="1" ht="21.95" customHeight="1" outlineLevel="1" x14ac:dyDescent="0.2">
      <c r="A65" s="94" t="s">
        <v>101</v>
      </c>
      <c r="B65" s="94"/>
      <c r="C65" s="94"/>
      <c r="D65" s="28"/>
      <c r="E65" s="29" t="s">
        <v>15</v>
      </c>
      <c r="F65" s="30" t="s">
        <v>109</v>
      </c>
      <c r="G65" s="95" t="s">
        <v>103</v>
      </c>
      <c r="H65" s="95"/>
      <c r="I65" s="95" t="s">
        <v>110</v>
      </c>
      <c r="J65" s="95"/>
      <c r="K65" s="31" t="s">
        <v>105</v>
      </c>
      <c r="L65" s="32">
        <v>24500</v>
      </c>
      <c r="M65" s="32">
        <v>24500</v>
      </c>
      <c r="N65" s="32">
        <v>24500</v>
      </c>
      <c r="O65" s="33" t="s">
        <v>45</v>
      </c>
      <c r="P65" s="33" t="s">
        <v>45</v>
      </c>
      <c r="Q65" s="32">
        <f t="shared" si="3"/>
        <v>24500</v>
      </c>
      <c r="R65" s="85" t="s">
        <v>45</v>
      </c>
      <c r="S65" s="34" t="str">
        <f t="shared" si="5"/>
        <v>-</v>
      </c>
    </row>
    <row r="66" spans="1:19" s="21" customFormat="1" ht="66.95" customHeight="1" outlineLevel="1" x14ac:dyDescent="0.2">
      <c r="A66" s="94" t="s">
        <v>106</v>
      </c>
      <c r="B66" s="94"/>
      <c r="C66" s="94"/>
      <c r="D66" s="28"/>
      <c r="E66" s="29" t="s">
        <v>15</v>
      </c>
      <c r="F66" s="30" t="s">
        <v>109</v>
      </c>
      <c r="G66" s="95" t="s">
        <v>103</v>
      </c>
      <c r="H66" s="95"/>
      <c r="I66" s="95" t="s">
        <v>110</v>
      </c>
      <c r="J66" s="95"/>
      <c r="K66" s="31" t="s">
        <v>107</v>
      </c>
      <c r="L66" s="32">
        <v>7400</v>
      </c>
      <c r="M66" s="32">
        <v>7400</v>
      </c>
      <c r="N66" s="32">
        <v>7400</v>
      </c>
      <c r="O66" s="33" t="s">
        <v>45</v>
      </c>
      <c r="P66" s="33" t="s">
        <v>45</v>
      </c>
      <c r="Q66" s="32">
        <f t="shared" si="3"/>
        <v>7400</v>
      </c>
      <c r="R66" s="85" t="s">
        <v>45</v>
      </c>
      <c r="S66" s="34" t="str">
        <f t="shared" si="5"/>
        <v>-</v>
      </c>
    </row>
    <row r="67" spans="1:19" s="21" customFormat="1" ht="21.95" customHeight="1" outlineLevel="1" x14ac:dyDescent="0.2">
      <c r="A67" s="94" t="s">
        <v>101</v>
      </c>
      <c r="B67" s="94"/>
      <c r="C67" s="94"/>
      <c r="D67" s="28"/>
      <c r="E67" s="29" t="s">
        <v>15</v>
      </c>
      <c r="F67" s="30" t="s">
        <v>109</v>
      </c>
      <c r="G67" s="95" t="s">
        <v>103</v>
      </c>
      <c r="H67" s="95"/>
      <c r="I67" s="95" t="s">
        <v>111</v>
      </c>
      <c r="J67" s="95"/>
      <c r="K67" s="31" t="s">
        <v>105</v>
      </c>
      <c r="L67" s="32">
        <v>1025167</v>
      </c>
      <c r="M67" s="32">
        <v>1025167</v>
      </c>
      <c r="N67" s="32">
        <v>818234.07</v>
      </c>
      <c r="O67" s="33" t="s">
        <v>45</v>
      </c>
      <c r="P67" s="33" t="s">
        <v>45</v>
      </c>
      <c r="Q67" s="32">
        <f t="shared" si="3"/>
        <v>818234.07</v>
      </c>
      <c r="R67" s="32">
        <f t="shared" si="4"/>
        <v>206932.93000000005</v>
      </c>
      <c r="S67" s="34">
        <f t="shared" si="5"/>
        <v>206932.93000000005</v>
      </c>
    </row>
    <row r="68" spans="1:19" s="21" customFormat="1" ht="44.1" customHeight="1" outlineLevel="1" x14ac:dyDescent="0.2">
      <c r="A68" s="94" t="s">
        <v>112</v>
      </c>
      <c r="B68" s="94"/>
      <c r="C68" s="94"/>
      <c r="D68" s="28"/>
      <c r="E68" s="29" t="s">
        <v>15</v>
      </c>
      <c r="F68" s="30" t="s">
        <v>109</v>
      </c>
      <c r="G68" s="95" t="s">
        <v>103</v>
      </c>
      <c r="H68" s="95"/>
      <c r="I68" s="95" t="s">
        <v>111</v>
      </c>
      <c r="J68" s="95"/>
      <c r="K68" s="31" t="s">
        <v>113</v>
      </c>
      <c r="L68" s="32">
        <v>2600</v>
      </c>
      <c r="M68" s="32">
        <v>2600</v>
      </c>
      <c r="N68" s="32">
        <v>2600</v>
      </c>
      <c r="O68" s="33" t="s">
        <v>45</v>
      </c>
      <c r="P68" s="33" t="s">
        <v>45</v>
      </c>
      <c r="Q68" s="32">
        <v>2600</v>
      </c>
      <c r="R68" s="85" t="s">
        <v>45</v>
      </c>
      <c r="S68" s="34" t="str">
        <f t="shared" si="5"/>
        <v>-</v>
      </c>
    </row>
    <row r="69" spans="1:19" s="21" customFormat="1" ht="66.95" customHeight="1" outlineLevel="1" x14ac:dyDescent="0.2">
      <c r="A69" s="94" t="s">
        <v>106</v>
      </c>
      <c r="B69" s="94"/>
      <c r="C69" s="94"/>
      <c r="D69" s="28"/>
      <c r="E69" s="29" t="s">
        <v>15</v>
      </c>
      <c r="F69" s="30" t="s">
        <v>109</v>
      </c>
      <c r="G69" s="95" t="s">
        <v>103</v>
      </c>
      <c r="H69" s="95"/>
      <c r="I69" s="95" t="s">
        <v>111</v>
      </c>
      <c r="J69" s="95"/>
      <c r="K69" s="31" t="s">
        <v>107</v>
      </c>
      <c r="L69" s="32">
        <v>199184.69</v>
      </c>
      <c r="M69" s="32">
        <f>L69</f>
        <v>199184.69</v>
      </c>
      <c r="N69" s="32">
        <v>197573.62</v>
      </c>
      <c r="O69" s="33" t="s">
        <v>45</v>
      </c>
      <c r="P69" s="33" t="s">
        <v>45</v>
      </c>
      <c r="Q69" s="32">
        <f>N69</f>
        <v>197573.62</v>
      </c>
      <c r="R69" s="32">
        <f t="shared" si="4"/>
        <v>1611.070000000007</v>
      </c>
      <c r="S69" s="34">
        <f t="shared" si="5"/>
        <v>1611.070000000007</v>
      </c>
    </row>
    <row r="70" spans="1:19" s="21" customFormat="1" ht="33" customHeight="1" outlineLevel="1" x14ac:dyDescent="0.2">
      <c r="A70" s="94" t="s">
        <v>114</v>
      </c>
      <c r="B70" s="94"/>
      <c r="C70" s="94"/>
      <c r="D70" s="28"/>
      <c r="E70" s="29" t="s">
        <v>15</v>
      </c>
      <c r="F70" s="30" t="s">
        <v>109</v>
      </c>
      <c r="G70" s="95" t="s">
        <v>103</v>
      </c>
      <c r="H70" s="95"/>
      <c r="I70" s="95" t="s">
        <v>111</v>
      </c>
      <c r="J70" s="95"/>
      <c r="K70" s="31" t="s">
        <v>115</v>
      </c>
      <c r="L70" s="32">
        <v>466850.33</v>
      </c>
      <c r="M70" s="32">
        <f>L70</f>
        <v>466850.33</v>
      </c>
      <c r="N70" s="32">
        <v>366820.81</v>
      </c>
      <c r="O70" s="33" t="s">
        <v>45</v>
      </c>
      <c r="P70" s="33" t="s">
        <v>45</v>
      </c>
      <c r="Q70" s="32">
        <f>N70</f>
        <v>366820.81</v>
      </c>
      <c r="R70" s="32">
        <f t="shared" si="4"/>
        <v>100029.52000000002</v>
      </c>
      <c r="S70" s="34">
        <f t="shared" si="5"/>
        <v>100029.52000000002</v>
      </c>
    </row>
    <row r="71" spans="1:19" s="21" customFormat="1" ht="66.95" customHeight="1" outlineLevel="1" x14ac:dyDescent="0.2">
      <c r="A71" s="94" t="s">
        <v>116</v>
      </c>
      <c r="B71" s="94"/>
      <c r="C71" s="94"/>
      <c r="D71" s="28"/>
      <c r="E71" s="29" t="s">
        <v>15</v>
      </c>
      <c r="F71" s="30" t="s">
        <v>109</v>
      </c>
      <c r="G71" s="95" t="s">
        <v>103</v>
      </c>
      <c r="H71" s="95"/>
      <c r="I71" s="95" t="s">
        <v>111</v>
      </c>
      <c r="J71" s="95"/>
      <c r="K71" s="31" t="s">
        <v>117</v>
      </c>
      <c r="L71" s="32">
        <v>1000</v>
      </c>
      <c r="M71" s="32">
        <v>1000</v>
      </c>
      <c r="N71" s="33" t="s">
        <v>45</v>
      </c>
      <c r="O71" s="33" t="s">
        <v>45</v>
      </c>
      <c r="P71" s="33" t="s">
        <v>45</v>
      </c>
      <c r="Q71" s="33" t="s">
        <v>45</v>
      </c>
      <c r="R71" s="32">
        <v>1000</v>
      </c>
      <c r="S71" s="34">
        <f t="shared" si="5"/>
        <v>1000</v>
      </c>
    </row>
    <row r="72" spans="1:19" s="21" customFormat="1" ht="11.1" customHeight="1" outlineLevel="1" x14ac:dyDescent="0.2">
      <c r="A72" s="94" t="s">
        <v>118</v>
      </c>
      <c r="B72" s="94"/>
      <c r="C72" s="94"/>
      <c r="D72" s="28"/>
      <c r="E72" s="29" t="s">
        <v>15</v>
      </c>
      <c r="F72" s="30" t="s">
        <v>109</v>
      </c>
      <c r="G72" s="95" t="s">
        <v>103</v>
      </c>
      <c r="H72" s="95"/>
      <c r="I72" s="95" t="s">
        <v>111</v>
      </c>
      <c r="J72" s="95"/>
      <c r="K72" s="31" t="s">
        <v>119</v>
      </c>
      <c r="L72" s="32">
        <v>3016</v>
      </c>
      <c r="M72" s="32">
        <v>3016</v>
      </c>
      <c r="N72" s="32">
        <v>2728.59</v>
      </c>
      <c r="O72" s="33" t="s">
        <v>45</v>
      </c>
      <c r="P72" s="33" t="s">
        <v>45</v>
      </c>
      <c r="Q72" s="32">
        <f>N72</f>
        <v>2728.59</v>
      </c>
      <c r="R72" s="32">
        <f t="shared" si="4"/>
        <v>287.40999999999985</v>
      </c>
      <c r="S72" s="34">
        <f t="shared" si="5"/>
        <v>287.40999999999985</v>
      </c>
    </row>
    <row r="73" spans="1:19" s="21" customFormat="1" ht="21.95" customHeight="1" outlineLevel="1" x14ac:dyDescent="0.2">
      <c r="A73" s="94" t="s">
        <v>101</v>
      </c>
      <c r="B73" s="94"/>
      <c r="C73" s="94"/>
      <c r="D73" s="28"/>
      <c r="E73" s="29" t="s">
        <v>15</v>
      </c>
      <c r="F73" s="30" t="s">
        <v>109</v>
      </c>
      <c r="G73" s="95" t="s">
        <v>103</v>
      </c>
      <c r="H73" s="95"/>
      <c r="I73" s="95" t="s">
        <v>120</v>
      </c>
      <c r="J73" s="95"/>
      <c r="K73" s="31" t="s">
        <v>105</v>
      </c>
      <c r="L73" s="32">
        <v>306817</v>
      </c>
      <c r="M73" s="32">
        <v>306817</v>
      </c>
      <c r="N73" s="32">
        <v>223588.64</v>
      </c>
      <c r="O73" s="33" t="s">
        <v>45</v>
      </c>
      <c r="P73" s="33" t="s">
        <v>45</v>
      </c>
      <c r="Q73" s="32">
        <f>N73</f>
        <v>223588.64</v>
      </c>
      <c r="R73" s="32">
        <f t="shared" si="4"/>
        <v>83228.359999999986</v>
      </c>
      <c r="S73" s="34">
        <f t="shared" si="5"/>
        <v>83228.359999999986</v>
      </c>
    </row>
    <row r="74" spans="1:19" s="21" customFormat="1" ht="66.95" customHeight="1" outlineLevel="1" x14ac:dyDescent="0.2">
      <c r="A74" s="94" t="s">
        <v>106</v>
      </c>
      <c r="B74" s="94"/>
      <c r="C74" s="94"/>
      <c r="D74" s="28"/>
      <c r="E74" s="29" t="s">
        <v>15</v>
      </c>
      <c r="F74" s="30" t="s">
        <v>109</v>
      </c>
      <c r="G74" s="95" t="s">
        <v>103</v>
      </c>
      <c r="H74" s="95"/>
      <c r="I74" s="95" t="s">
        <v>120</v>
      </c>
      <c r="J74" s="95"/>
      <c r="K74" s="31" t="s">
        <v>107</v>
      </c>
      <c r="L74" s="32">
        <v>90658</v>
      </c>
      <c r="M74" s="32">
        <v>90658</v>
      </c>
      <c r="N74" s="32">
        <v>51381.75</v>
      </c>
      <c r="O74" s="33" t="s">
        <v>45</v>
      </c>
      <c r="P74" s="33" t="s">
        <v>45</v>
      </c>
      <c r="Q74" s="32">
        <f>N74</f>
        <v>51381.75</v>
      </c>
      <c r="R74" s="32">
        <f t="shared" si="4"/>
        <v>39276.25</v>
      </c>
      <c r="S74" s="34">
        <f t="shared" si="5"/>
        <v>39276.25</v>
      </c>
    </row>
    <row r="75" spans="1:19" s="21" customFormat="1" ht="33" hidden="1" customHeight="1" outlineLevel="1" x14ac:dyDescent="0.2">
      <c r="A75" s="94" t="s">
        <v>114</v>
      </c>
      <c r="B75" s="94"/>
      <c r="C75" s="94"/>
      <c r="D75" s="28"/>
      <c r="E75" s="29" t="s">
        <v>15</v>
      </c>
      <c r="F75" s="30" t="s">
        <v>109</v>
      </c>
      <c r="G75" s="95" t="s">
        <v>103</v>
      </c>
      <c r="H75" s="95"/>
      <c r="I75" s="95" t="s">
        <v>121</v>
      </c>
      <c r="J75" s="95"/>
      <c r="K75" s="31" t="s">
        <v>115</v>
      </c>
      <c r="L75" s="32">
        <v>0</v>
      </c>
      <c r="M75" s="32">
        <v>0</v>
      </c>
      <c r="N75" s="33" t="s">
        <v>45</v>
      </c>
      <c r="O75" s="33" t="s">
        <v>45</v>
      </c>
      <c r="P75" s="33" t="s">
        <v>45</v>
      </c>
      <c r="Q75" s="33" t="s">
        <v>45</v>
      </c>
      <c r="R75" s="32">
        <v>0</v>
      </c>
      <c r="S75" s="34">
        <v>0</v>
      </c>
    </row>
    <row r="76" spans="1:19" s="21" customFormat="1" ht="12.75" customHeight="1" outlineLevel="1" x14ac:dyDescent="0.2">
      <c r="A76" s="144" t="s">
        <v>201</v>
      </c>
      <c r="B76" s="145"/>
      <c r="C76" s="146"/>
      <c r="D76" s="28"/>
      <c r="E76" s="88" t="s">
        <v>15</v>
      </c>
      <c r="F76" s="89" t="s">
        <v>202</v>
      </c>
      <c r="G76" s="147" t="s">
        <v>103</v>
      </c>
      <c r="H76" s="148"/>
      <c r="I76" s="147" t="s">
        <v>111</v>
      </c>
      <c r="J76" s="148"/>
      <c r="K76" s="90" t="s">
        <v>203</v>
      </c>
      <c r="L76" s="32">
        <v>30000</v>
      </c>
      <c r="M76" s="32">
        <v>30000</v>
      </c>
      <c r="N76" s="32">
        <v>30000</v>
      </c>
      <c r="O76" s="91" t="s">
        <v>45</v>
      </c>
      <c r="P76" s="91" t="s">
        <v>45</v>
      </c>
      <c r="Q76" s="32">
        <f>N76</f>
        <v>30000</v>
      </c>
      <c r="R76" s="85" t="s">
        <v>45</v>
      </c>
      <c r="S76" s="34" t="str">
        <f t="shared" si="5"/>
        <v>-</v>
      </c>
    </row>
    <row r="77" spans="1:19" s="21" customFormat="1" ht="11.1" customHeight="1" outlineLevel="1" x14ac:dyDescent="0.2">
      <c r="A77" s="94" t="s">
        <v>122</v>
      </c>
      <c r="B77" s="94"/>
      <c r="C77" s="94"/>
      <c r="D77" s="28"/>
      <c r="E77" s="29" t="s">
        <v>15</v>
      </c>
      <c r="F77" s="30" t="s">
        <v>123</v>
      </c>
      <c r="G77" s="95" t="s">
        <v>103</v>
      </c>
      <c r="H77" s="95"/>
      <c r="I77" s="95" t="s">
        <v>124</v>
      </c>
      <c r="J77" s="95"/>
      <c r="K77" s="31" t="s">
        <v>125</v>
      </c>
      <c r="L77" s="32">
        <v>3000</v>
      </c>
      <c r="M77" s="32">
        <v>3000</v>
      </c>
      <c r="N77" s="33" t="s">
        <v>45</v>
      </c>
      <c r="O77" s="33" t="s">
        <v>45</v>
      </c>
      <c r="P77" s="33" t="s">
        <v>45</v>
      </c>
      <c r="Q77" s="33" t="s">
        <v>45</v>
      </c>
      <c r="R77" s="32">
        <v>3000</v>
      </c>
      <c r="S77" s="34">
        <f t="shared" si="5"/>
        <v>3000</v>
      </c>
    </row>
    <row r="78" spans="1:19" s="21" customFormat="1" ht="33" customHeight="1" outlineLevel="1" x14ac:dyDescent="0.2">
      <c r="A78" s="94" t="s">
        <v>114</v>
      </c>
      <c r="B78" s="94"/>
      <c r="C78" s="94"/>
      <c r="D78" s="28"/>
      <c r="E78" s="29" t="s">
        <v>15</v>
      </c>
      <c r="F78" s="30" t="s">
        <v>126</v>
      </c>
      <c r="G78" s="95" t="s">
        <v>127</v>
      </c>
      <c r="H78" s="95"/>
      <c r="I78" s="95" t="s">
        <v>128</v>
      </c>
      <c r="J78" s="95"/>
      <c r="K78" s="31" t="s">
        <v>115</v>
      </c>
      <c r="L78" s="32">
        <v>1000</v>
      </c>
      <c r="M78" s="32">
        <v>1000</v>
      </c>
      <c r="N78" s="91" t="s">
        <v>45</v>
      </c>
      <c r="O78" s="33" t="s">
        <v>45</v>
      </c>
      <c r="P78" s="33" t="s">
        <v>45</v>
      </c>
      <c r="Q78" s="33" t="s">
        <v>45</v>
      </c>
      <c r="R78" s="32">
        <v>1000</v>
      </c>
      <c r="S78" s="34">
        <f t="shared" si="5"/>
        <v>1000</v>
      </c>
    </row>
    <row r="79" spans="1:19" s="21" customFormat="1" ht="33" customHeight="1" outlineLevel="1" x14ac:dyDescent="0.2">
      <c r="A79" s="94" t="s">
        <v>114</v>
      </c>
      <c r="B79" s="94"/>
      <c r="C79" s="94"/>
      <c r="D79" s="28"/>
      <c r="E79" s="29" t="s">
        <v>15</v>
      </c>
      <c r="F79" s="30" t="s">
        <v>126</v>
      </c>
      <c r="G79" s="95" t="s">
        <v>103</v>
      </c>
      <c r="H79" s="95"/>
      <c r="I79" s="95" t="s">
        <v>129</v>
      </c>
      <c r="J79" s="95"/>
      <c r="K79" s="31" t="s">
        <v>115</v>
      </c>
      <c r="L79" s="32">
        <v>3900</v>
      </c>
      <c r="M79" s="32">
        <v>3900</v>
      </c>
      <c r="N79" s="32">
        <v>2799</v>
      </c>
      <c r="O79" s="33" t="s">
        <v>45</v>
      </c>
      <c r="P79" s="33" t="s">
        <v>45</v>
      </c>
      <c r="Q79" s="32">
        <f>N79</f>
        <v>2799</v>
      </c>
      <c r="R79" s="32">
        <f t="shared" si="4"/>
        <v>1101</v>
      </c>
      <c r="S79" s="34">
        <f t="shared" si="5"/>
        <v>1101</v>
      </c>
    </row>
    <row r="80" spans="1:19" s="21" customFormat="1" ht="33" customHeight="1" outlineLevel="1" x14ac:dyDescent="0.2">
      <c r="A80" s="94" t="s">
        <v>114</v>
      </c>
      <c r="B80" s="94"/>
      <c r="C80" s="94"/>
      <c r="D80" s="28"/>
      <c r="E80" s="29" t="s">
        <v>15</v>
      </c>
      <c r="F80" s="30" t="s">
        <v>126</v>
      </c>
      <c r="G80" s="95" t="s">
        <v>130</v>
      </c>
      <c r="H80" s="95"/>
      <c r="I80" s="95" t="s">
        <v>131</v>
      </c>
      <c r="J80" s="95"/>
      <c r="K80" s="31" t="s">
        <v>115</v>
      </c>
      <c r="L80" s="32">
        <v>11350</v>
      </c>
      <c r="M80" s="32">
        <v>11350</v>
      </c>
      <c r="N80" s="32">
        <v>11350</v>
      </c>
      <c r="O80" s="33" t="s">
        <v>45</v>
      </c>
      <c r="P80" s="33" t="s">
        <v>45</v>
      </c>
      <c r="Q80" s="32">
        <v>11350</v>
      </c>
      <c r="R80" s="85" t="s">
        <v>45</v>
      </c>
      <c r="S80" s="34" t="str">
        <f t="shared" si="5"/>
        <v>-</v>
      </c>
    </row>
    <row r="81" spans="1:19" s="21" customFormat="1" ht="21.95" customHeight="1" outlineLevel="1" x14ac:dyDescent="0.2">
      <c r="A81" s="94" t="s">
        <v>101</v>
      </c>
      <c r="B81" s="94"/>
      <c r="C81" s="94"/>
      <c r="D81" s="28"/>
      <c r="E81" s="29" t="s">
        <v>15</v>
      </c>
      <c r="F81" s="30" t="s">
        <v>132</v>
      </c>
      <c r="G81" s="95" t="s">
        <v>133</v>
      </c>
      <c r="H81" s="95"/>
      <c r="I81" s="95" t="s">
        <v>134</v>
      </c>
      <c r="J81" s="95"/>
      <c r="K81" s="31" t="s">
        <v>105</v>
      </c>
      <c r="L81" s="32">
        <v>73067</v>
      </c>
      <c r="M81" s="32">
        <v>73067</v>
      </c>
      <c r="N81" s="32">
        <v>58099.22</v>
      </c>
      <c r="O81" s="33" t="s">
        <v>45</v>
      </c>
      <c r="P81" s="33" t="s">
        <v>45</v>
      </c>
      <c r="Q81" s="32">
        <f>N81</f>
        <v>58099.22</v>
      </c>
      <c r="R81" s="32">
        <f t="shared" si="4"/>
        <v>14967.779999999999</v>
      </c>
      <c r="S81" s="34">
        <f t="shared" si="5"/>
        <v>14967.779999999999</v>
      </c>
    </row>
    <row r="82" spans="1:19" s="21" customFormat="1" ht="66.95" customHeight="1" outlineLevel="1" x14ac:dyDescent="0.2">
      <c r="A82" s="94" t="s">
        <v>106</v>
      </c>
      <c r="B82" s="94"/>
      <c r="C82" s="94"/>
      <c r="D82" s="28"/>
      <c r="E82" s="29" t="s">
        <v>15</v>
      </c>
      <c r="F82" s="30" t="s">
        <v>132</v>
      </c>
      <c r="G82" s="95" t="s">
        <v>133</v>
      </c>
      <c r="H82" s="95"/>
      <c r="I82" s="95" t="s">
        <v>134</v>
      </c>
      <c r="J82" s="95"/>
      <c r="K82" s="31" t="s">
        <v>107</v>
      </c>
      <c r="L82" s="32">
        <v>22066</v>
      </c>
      <c r="M82" s="32">
        <v>22066</v>
      </c>
      <c r="N82" s="32">
        <v>16790.95</v>
      </c>
      <c r="O82" s="33" t="s">
        <v>45</v>
      </c>
      <c r="P82" s="33" t="s">
        <v>45</v>
      </c>
      <c r="Q82" s="32">
        <f>N82</f>
        <v>16790.95</v>
      </c>
      <c r="R82" s="32">
        <f t="shared" si="4"/>
        <v>5275.0499999999993</v>
      </c>
      <c r="S82" s="34">
        <f t="shared" si="5"/>
        <v>5275.0499999999993</v>
      </c>
    </row>
    <row r="83" spans="1:19" s="21" customFormat="1" ht="33" customHeight="1" outlineLevel="1" x14ac:dyDescent="0.2">
      <c r="A83" s="94" t="s">
        <v>114</v>
      </c>
      <c r="B83" s="94"/>
      <c r="C83" s="94"/>
      <c r="D83" s="28"/>
      <c r="E83" s="29" t="s">
        <v>15</v>
      </c>
      <c r="F83" s="30" t="s">
        <v>132</v>
      </c>
      <c r="G83" s="95" t="s">
        <v>133</v>
      </c>
      <c r="H83" s="95"/>
      <c r="I83" s="95" t="s">
        <v>134</v>
      </c>
      <c r="J83" s="95"/>
      <c r="K83" s="31" t="s">
        <v>115</v>
      </c>
      <c r="L83" s="32">
        <v>16267</v>
      </c>
      <c r="M83" s="32">
        <v>16267</v>
      </c>
      <c r="N83" s="32">
        <v>6751</v>
      </c>
      <c r="O83" s="33" t="s">
        <v>45</v>
      </c>
      <c r="P83" s="33" t="s">
        <v>45</v>
      </c>
      <c r="Q83" s="32">
        <f>N83</f>
        <v>6751</v>
      </c>
      <c r="R83" s="32">
        <f t="shared" si="4"/>
        <v>9516</v>
      </c>
      <c r="S83" s="34">
        <f t="shared" si="5"/>
        <v>9516</v>
      </c>
    </row>
    <row r="84" spans="1:19" s="21" customFormat="1" ht="33" customHeight="1" outlineLevel="1" x14ac:dyDescent="0.2">
      <c r="A84" s="94" t="s">
        <v>114</v>
      </c>
      <c r="B84" s="94"/>
      <c r="C84" s="94"/>
      <c r="D84" s="28"/>
      <c r="E84" s="29" t="s">
        <v>15</v>
      </c>
      <c r="F84" s="30" t="s">
        <v>135</v>
      </c>
      <c r="G84" s="95" t="s">
        <v>136</v>
      </c>
      <c r="H84" s="95"/>
      <c r="I84" s="95" t="s">
        <v>137</v>
      </c>
      <c r="J84" s="95"/>
      <c r="K84" s="31" t="s">
        <v>115</v>
      </c>
      <c r="L84" s="32">
        <v>55293</v>
      </c>
      <c r="M84" s="32">
        <v>55293</v>
      </c>
      <c r="N84" s="32">
        <v>49138</v>
      </c>
      <c r="O84" s="33" t="s">
        <v>45</v>
      </c>
      <c r="P84" s="33" t="s">
        <v>45</v>
      </c>
      <c r="Q84" s="32">
        <f>N84</f>
        <v>49138</v>
      </c>
      <c r="R84" s="32">
        <f t="shared" si="4"/>
        <v>6155</v>
      </c>
      <c r="S84" s="34">
        <f t="shared" si="5"/>
        <v>6155</v>
      </c>
    </row>
    <row r="85" spans="1:19" s="21" customFormat="1" ht="33" customHeight="1" outlineLevel="1" x14ac:dyDescent="0.2">
      <c r="A85" s="94" t="s">
        <v>114</v>
      </c>
      <c r="B85" s="94"/>
      <c r="C85" s="94"/>
      <c r="D85" s="28"/>
      <c r="E85" s="29" t="s">
        <v>15</v>
      </c>
      <c r="F85" s="30" t="s">
        <v>138</v>
      </c>
      <c r="G85" s="95" t="s">
        <v>136</v>
      </c>
      <c r="H85" s="95"/>
      <c r="I85" s="95" t="s">
        <v>139</v>
      </c>
      <c r="J85" s="95"/>
      <c r="K85" s="31" t="s">
        <v>115</v>
      </c>
      <c r="L85" s="35">
        <v>500</v>
      </c>
      <c r="M85" s="35">
        <v>500</v>
      </c>
      <c r="N85" s="33" t="s">
        <v>45</v>
      </c>
      <c r="O85" s="33" t="s">
        <v>45</v>
      </c>
      <c r="P85" s="33" t="s">
        <v>45</v>
      </c>
      <c r="Q85" s="33" t="s">
        <v>45</v>
      </c>
      <c r="R85" s="32">
        <v>500</v>
      </c>
      <c r="S85" s="34">
        <f t="shared" si="5"/>
        <v>500</v>
      </c>
    </row>
    <row r="86" spans="1:19" s="21" customFormat="1" ht="33" customHeight="1" outlineLevel="1" x14ac:dyDescent="0.2">
      <c r="A86" s="94" t="s">
        <v>114</v>
      </c>
      <c r="B86" s="94"/>
      <c r="C86" s="94"/>
      <c r="D86" s="28"/>
      <c r="E86" s="29" t="s">
        <v>15</v>
      </c>
      <c r="F86" s="30" t="s">
        <v>138</v>
      </c>
      <c r="G86" s="95" t="s">
        <v>136</v>
      </c>
      <c r="H86" s="95"/>
      <c r="I86" s="95" t="s">
        <v>140</v>
      </c>
      <c r="J86" s="95"/>
      <c r="K86" s="31" t="s">
        <v>115</v>
      </c>
      <c r="L86" s="35">
        <v>250</v>
      </c>
      <c r="M86" s="35">
        <v>250</v>
      </c>
      <c r="N86" s="33" t="s">
        <v>45</v>
      </c>
      <c r="O86" s="33" t="s">
        <v>45</v>
      </c>
      <c r="P86" s="33" t="s">
        <v>45</v>
      </c>
      <c r="Q86" s="33" t="s">
        <v>45</v>
      </c>
      <c r="R86" s="32">
        <v>250</v>
      </c>
      <c r="S86" s="34">
        <f t="shared" si="5"/>
        <v>250</v>
      </c>
    </row>
    <row r="87" spans="1:19" s="21" customFormat="1" ht="33" customHeight="1" outlineLevel="1" x14ac:dyDescent="0.2">
      <c r="A87" s="94" t="s">
        <v>114</v>
      </c>
      <c r="B87" s="94"/>
      <c r="C87" s="94"/>
      <c r="D87" s="28"/>
      <c r="E87" s="29" t="s">
        <v>15</v>
      </c>
      <c r="F87" s="30" t="s">
        <v>138</v>
      </c>
      <c r="G87" s="95" t="s">
        <v>136</v>
      </c>
      <c r="H87" s="95"/>
      <c r="I87" s="95" t="s">
        <v>141</v>
      </c>
      <c r="J87" s="95"/>
      <c r="K87" s="31" t="s">
        <v>115</v>
      </c>
      <c r="L87" s="35">
        <v>250</v>
      </c>
      <c r="M87" s="35">
        <v>250</v>
      </c>
      <c r="N87" s="33" t="s">
        <v>45</v>
      </c>
      <c r="O87" s="33" t="s">
        <v>45</v>
      </c>
      <c r="P87" s="33" t="s">
        <v>45</v>
      </c>
      <c r="Q87" s="33" t="s">
        <v>45</v>
      </c>
      <c r="R87" s="32">
        <v>250</v>
      </c>
      <c r="S87" s="34">
        <f t="shared" si="5"/>
        <v>250</v>
      </c>
    </row>
    <row r="88" spans="1:19" s="21" customFormat="1" ht="33" customHeight="1" outlineLevel="1" x14ac:dyDescent="0.2">
      <c r="A88" s="94" t="s">
        <v>114</v>
      </c>
      <c r="B88" s="94"/>
      <c r="C88" s="94"/>
      <c r="D88" s="28"/>
      <c r="E88" s="29" t="s">
        <v>15</v>
      </c>
      <c r="F88" s="30" t="s">
        <v>142</v>
      </c>
      <c r="G88" s="95" t="s">
        <v>127</v>
      </c>
      <c r="H88" s="95"/>
      <c r="I88" s="95" t="s">
        <v>143</v>
      </c>
      <c r="J88" s="95"/>
      <c r="K88" s="31" t="s">
        <v>115</v>
      </c>
      <c r="L88" s="32">
        <v>101933.59</v>
      </c>
      <c r="M88" s="32">
        <v>101933.59</v>
      </c>
      <c r="N88" s="32">
        <v>59105</v>
      </c>
      <c r="O88" s="33" t="s">
        <v>45</v>
      </c>
      <c r="P88" s="33" t="s">
        <v>45</v>
      </c>
      <c r="Q88" s="32">
        <v>59105</v>
      </c>
      <c r="R88" s="32">
        <f t="shared" si="4"/>
        <v>42828.59</v>
      </c>
      <c r="S88" s="34">
        <f t="shared" si="5"/>
        <v>42828.59</v>
      </c>
    </row>
    <row r="89" spans="1:19" s="21" customFormat="1" ht="33" customHeight="1" outlineLevel="1" x14ac:dyDescent="0.2">
      <c r="A89" s="94" t="s">
        <v>114</v>
      </c>
      <c r="B89" s="94"/>
      <c r="C89" s="94"/>
      <c r="D89" s="28"/>
      <c r="E89" s="29" t="s">
        <v>15</v>
      </c>
      <c r="F89" s="30" t="s">
        <v>142</v>
      </c>
      <c r="G89" s="95" t="s">
        <v>127</v>
      </c>
      <c r="H89" s="95"/>
      <c r="I89" s="95" t="s">
        <v>144</v>
      </c>
      <c r="J89" s="95"/>
      <c r="K89" s="31" t="s">
        <v>115</v>
      </c>
      <c r="L89" s="35">
        <v>500</v>
      </c>
      <c r="M89" s="35">
        <v>500</v>
      </c>
      <c r="N89" s="33" t="s">
        <v>45</v>
      </c>
      <c r="O89" s="33" t="s">
        <v>45</v>
      </c>
      <c r="P89" s="33" t="s">
        <v>45</v>
      </c>
      <c r="Q89" s="33" t="s">
        <v>45</v>
      </c>
      <c r="R89" s="32">
        <v>500</v>
      </c>
      <c r="S89" s="34">
        <f t="shared" si="5"/>
        <v>500</v>
      </c>
    </row>
    <row r="90" spans="1:19" s="21" customFormat="1" ht="33" customHeight="1" outlineLevel="1" x14ac:dyDescent="0.2">
      <c r="A90" s="94" t="s">
        <v>114</v>
      </c>
      <c r="B90" s="94"/>
      <c r="C90" s="94"/>
      <c r="D90" s="28"/>
      <c r="E90" s="29" t="s">
        <v>15</v>
      </c>
      <c r="F90" s="30" t="s">
        <v>142</v>
      </c>
      <c r="G90" s="95" t="s">
        <v>127</v>
      </c>
      <c r="H90" s="95"/>
      <c r="I90" s="95" t="s">
        <v>145</v>
      </c>
      <c r="J90" s="95"/>
      <c r="K90" s="31" t="s">
        <v>115</v>
      </c>
      <c r="L90" s="32">
        <v>118404</v>
      </c>
      <c r="M90" s="32">
        <v>118404</v>
      </c>
      <c r="N90" s="32">
        <v>64404</v>
      </c>
      <c r="O90" s="33" t="s">
        <v>45</v>
      </c>
      <c r="P90" s="33" t="s">
        <v>45</v>
      </c>
      <c r="Q90" s="32">
        <v>64404</v>
      </c>
      <c r="R90" s="32">
        <f t="shared" si="4"/>
        <v>54000</v>
      </c>
      <c r="S90" s="34">
        <f t="shared" si="5"/>
        <v>54000</v>
      </c>
    </row>
    <row r="91" spans="1:19" s="21" customFormat="1" ht="44.1" customHeight="1" outlineLevel="1" x14ac:dyDescent="0.2">
      <c r="A91" s="94" t="s">
        <v>146</v>
      </c>
      <c r="B91" s="94"/>
      <c r="C91" s="94"/>
      <c r="D91" s="28"/>
      <c r="E91" s="29" t="s">
        <v>15</v>
      </c>
      <c r="F91" s="30" t="s">
        <v>142</v>
      </c>
      <c r="G91" s="95" t="s">
        <v>127</v>
      </c>
      <c r="H91" s="95"/>
      <c r="I91" s="95" t="s">
        <v>147</v>
      </c>
      <c r="J91" s="95"/>
      <c r="K91" s="31">
        <v>244</v>
      </c>
      <c r="L91" s="32">
        <v>474630</v>
      </c>
      <c r="M91" s="32">
        <v>474630</v>
      </c>
      <c r="N91" s="32">
        <v>5630</v>
      </c>
      <c r="O91" s="33" t="s">
        <v>45</v>
      </c>
      <c r="P91" s="33" t="s">
        <v>45</v>
      </c>
      <c r="Q91" s="32">
        <f t="shared" ref="Q91:Q96" si="8">N91</f>
        <v>5630</v>
      </c>
      <c r="R91" s="32">
        <f>M91-N91</f>
        <v>469000</v>
      </c>
      <c r="S91" s="34">
        <f t="shared" si="5"/>
        <v>469000</v>
      </c>
    </row>
    <row r="92" spans="1:19" s="21" customFormat="1" ht="33" customHeight="1" outlineLevel="1" x14ac:dyDescent="0.2">
      <c r="A92" s="94" t="s">
        <v>114</v>
      </c>
      <c r="B92" s="94"/>
      <c r="C92" s="94"/>
      <c r="D92" s="28"/>
      <c r="E92" s="29" t="s">
        <v>15</v>
      </c>
      <c r="F92" s="30" t="s">
        <v>148</v>
      </c>
      <c r="G92" s="95" t="s">
        <v>127</v>
      </c>
      <c r="H92" s="95"/>
      <c r="I92" s="95" t="s">
        <v>149</v>
      </c>
      <c r="J92" s="95"/>
      <c r="K92" s="31" t="s">
        <v>115</v>
      </c>
      <c r="L92" s="32">
        <v>259241</v>
      </c>
      <c r="M92" s="32">
        <v>259241</v>
      </c>
      <c r="N92" s="32">
        <v>123304.87</v>
      </c>
      <c r="O92" s="33" t="s">
        <v>45</v>
      </c>
      <c r="P92" s="33" t="s">
        <v>45</v>
      </c>
      <c r="Q92" s="32">
        <f t="shared" si="8"/>
        <v>123304.87</v>
      </c>
      <c r="R92" s="32">
        <f t="shared" si="4"/>
        <v>135936.13</v>
      </c>
      <c r="S92" s="34">
        <f t="shared" si="5"/>
        <v>135936.13</v>
      </c>
    </row>
    <row r="93" spans="1:19" s="21" customFormat="1" ht="33" customHeight="1" outlineLevel="1" x14ac:dyDescent="0.2">
      <c r="A93" s="94" t="s">
        <v>114</v>
      </c>
      <c r="B93" s="94"/>
      <c r="C93" s="94"/>
      <c r="D93" s="28"/>
      <c r="E93" s="29" t="s">
        <v>15</v>
      </c>
      <c r="F93" s="30" t="s">
        <v>148</v>
      </c>
      <c r="G93" s="95" t="s">
        <v>127</v>
      </c>
      <c r="H93" s="95"/>
      <c r="I93" s="95" t="s">
        <v>150</v>
      </c>
      <c r="J93" s="95"/>
      <c r="K93" s="31" t="s">
        <v>115</v>
      </c>
      <c r="L93" s="32">
        <v>29200</v>
      </c>
      <c r="M93" s="32">
        <v>29200</v>
      </c>
      <c r="N93" s="32">
        <v>25876</v>
      </c>
      <c r="O93" s="33" t="s">
        <v>45</v>
      </c>
      <c r="P93" s="33" t="s">
        <v>45</v>
      </c>
      <c r="Q93" s="32">
        <f t="shared" si="8"/>
        <v>25876</v>
      </c>
      <c r="R93" s="32">
        <f t="shared" si="4"/>
        <v>3324</v>
      </c>
      <c r="S93" s="34">
        <f t="shared" si="5"/>
        <v>3324</v>
      </c>
    </row>
    <row r="94" spans="1:19" s="21" customFormat="1" ht="33" customHeight="1" outlineLevel="1" x14ac:dyDescent="0.2">
      <c r="A94" s="94" t="s">
        <v>114</v>
      </c>
      <c r="B94" s="94"/>
      <c r="C94" s="94"/>
      <c r="D94" s="28"/>
      <c r="E94" s="29" t="s">
        <v>15</v>
      </c>
      <c r="F94" s="30" t="s">
        <v>148</v>
      </c>
      <c r="G94" s="95" t="s">
        <v>127</v>
      </c>
      <c r="H94" s="95"/>
      <c r="I94" s="95" t="s">
        <v>151</v>
      </c>
      <c r="J94" s="95"/>
      <c r="K94" s="31" t="s">
        <v>115</v>
      </c>
      <c r="L94" s="32">
        <v>823530</v>
      </c>
      <c r="M94" s="32">
        <v>823530</v>
      </c>
      <c r="N94" s="32">
        <v>708030.42</v>
      </c>
      <c r="O94" s="33" t="s">
        <v>45</v>
      </c>
      <c r="P94" s="33" t="s">
        <v>45</v>
      </c>
      <c r="Q94" s="32">
        <f t="shared" si="8"/>
        <v>708030.42</v>
      </c>
      <c r="R94" s="32">
        <f>L94-N94</f>
        <v>115499.57999999996</v>
      </c>
      <c r="S94" s="34">
        <f t="shared" si="5"/>
        <v>115499.57999999996</v>
      </c>
    </row>
    <row r="95" spans="1:19" s="21" customFormat="1" ht="33" customHeight="1" outlineLevel="1" x14ac:dyDescent="0.2">
      <c r="A95" s="94" t="s">
        <v>114</v>
      </c>
      <c r="B95" s="94"/>
      <c r="C95" s="94"/>
      <c r="D95" s="28"/>
      <c r="E95" s="29" t="s">
        <v>15</v>
      </c>
      <c r="F95" s="30" t="s">
        <v>148</v>
      </c>
      <c r="G95" s="95" t="s">
        <v>127</v>
      </c>
      <c r="H95" s="95"/>
      <c r="I95" s="95" t="s">
        <v>121</v>
      </c>
      <c r="J95" s="95"/>
      <c r="K95" s="31" t="s">
        <v>115</v>
      </c>
      <c r="L95" s="32">
        <v>39139.599999999999</v>
      </c>
      <c r="M95" s="32">
        <v>39139.599999999999</v>
      </c>
      <c r="N95" s="32">
        <v>36500</v>
      </c>
      <c r="O95" s="33" t="s">
        <v>45</v>
      </c>
      <c r="P95" s="33" t="s">
        <v>45</v>
      </c>
      <c r="Q95" s="32">
        <f t="shared" si="8"/>
        <v>36500</v>
      </c>
      <c r="R95" s="85">
        <f>L95-N95</f>
        <v>2639.5999999999985</v>
      </c>
      <c r="S95" s="34">
        <f t="shared" si="5"/>
        <v>2639.5999999999985</v>
      </c>
    </row>
    <row r="96" spans="1:19" s="21" customFormat="1" ht="11.1" customHeight="1" outlineLevel="1" x14ac:dyDescent="0.2">
      <c r="A96" s="94" t="s">
        <v>152</v>
      </c>
      <c r="B96" s="94"/>
      <c r="C96" s="94"/>
      <c r="D96" s="28"/>
      <c r="E96" s="29" t="s">
        <v>15</v>
      </c>
      <c r="F96" s="30" t="s">
        <v>153</v>
      </c>
      <c r="G96" s="95" t="s">
        <v>154</v>
      </c>
      <c r="H96" s="95"/>
      <c r="I96" s="95" t="s">
        <v>155</v>
      </c>
      <c r="J96" s="95"/>
      <c r="K96" s="31" t="s">
        <v>156</v>
      </c>
      <c r="L96" s="32">
        <v>1468800</v>
      </c>
      <c r="M96" s="32">
        <v>1468800</v>
      </c>
      <c r="N96" s="32">
        <v>1224000</v>
      </c>
      <c r="O96" s="33" t="s">
        <v>45</v>
      </c>
      <c r="P96" s="33" t="s">
        <v>45</v>
      </c>
      <c r="Q96" s="32">
        <f t="shared" si="8"/>
        <v>1224000</v>
      </c>
      <c r="R96" s="32">
        <f t="shared" si="4"/>
        <v>244800</v>
      </c>
      <c r="S96" s="34">
        <f t="shared" si="5"/>
        <v>244800</v>
      </c>
    </row>
    <row r="97" spans="1:19" s="21" customFormat="1" ht="33" customHeight="1" outlineLevel="1" x14ac:dyDescent="0.2">
      <c r="A97" s="94" t="s">
        <v>114</v>
      </c>
      <c r="B97" s="94"/>
      <c r="C97" s="94"/>
      <c r="D97" s="28"/>
      <c r="E97" s="29" t="s">
        <v>15</v>
      </c>
      <c r="F97" s="30" t="s">
        <v>157</v>
      </c>
      <c r="G97" s="95" t="s">
        <v>127</v>
      </c>
      <c r="H97" s="95"/>
      <c r="I97" s="95" t="s">
        <v>158</v>
      </c>
      <c r="J97" s="95"/>
      <c r="K97" s="31" t="s">
        <v>115</v>
      </c>
      <c r="L97" s="32">
        <v>7000</v>
      </c>
      <c r="M97" s="32">
        <v>7000</v>
      </c>
      <c r="N97" s="32">
        <v>7000</v>
      </c>
      <c r="O97" s="33" t="s">
        <v>45</v>
      </c>
      <c r="P97" s="33" t="s">
        <v>45</v>
      </c>
      <c r="Q97" s="32">
        <v>7000</v>
      </c>
      <c r="R97" s="33" t="s">
        <v>45</v>
      </c>
      <c r="S97" s="34" t="str">
        <f t="shared" si="5"/>
        <v>-</v>
      </c>
    </row>
    <row r="98" spans="1:19" s="21" customFormat="1" ht="21.95" customHeight="1" outlineLevel="1" x14ac:dyDescent="0.2">
      <c r="A98" s="94" t="s">
        <v>159</v>
      </c>
      <c r="B98" s="94"/>
      <c r="C98" s="94"/>
      <c r="D98" s="28"/>
      <c r="E98" s="29" t="s">
        <v>15</v>
      </c>
      <c r="F98" s="30" t="s">
        <v>160</v>
      </c>
      <c r="G98" s="95" t="s">
        <v>161</v>
      </c>
      <c r="H98" s="95"/>
      <c r="I98" s="95" t="s">
        <v>162</v>
      </c>
      <c r="J98" s="95"/>
      <c r="K98" s="31" t="s">
        <v>163</v>
      </c>
      <c r="L98" s="32">
        <v>20000</v>
      </c>
      <c r="M98" s="32">
        <v>20000</v>
      </c>
      <c r="N98" s="32">
        <v>18000</v>
      </c>
      <c r="O98" s="33" t="s">
        <v>45</v>
      </c>
      <c r="P98" s="33" t="s">
        <v>45</v>
      </c>
      <c r="Q98" s="32">
        <f>N98</f>
        <v>18000</v>
      </c>
      <c r="R98" s="32">
        <f>L98-N98</f>
        <v>2000</v>
      </c>
      <c r="S98" s="34">
        <f t="shared" si="5"/>
        <v>2000</v>
      </c>
    </row>
    <row r="99" spans="1:19" s="21" customFormat="1" ht="33" customHeight="1" outlineLevel="1" x14ac:dyDescent="0.2">
      <c r="A99" s="94" t="s">
        <v>114</v>
      </c>
      <c r="B99" s="94"/>
      <c r="C99" s="94"/>
      <c r="D99" s="28"/>
      <c r="E99" s="29" t="s">
        <v>15</v>
      </c>
      <c r="F99" s="30" t="s">
        <v>164</v>
      </c>
      <c r="G99" s="95" t="s">
        <v>165</v>
      </c>
      <c r="H99" s="95"/>
      <c r="I99" s="95" t="s">
        <v>166</v>
      </c>
      <c r="J99" s="95"/>
      <c r="K99" s="31" t="s">
        <v>115</v>
      </c>
      <c r="L99" s="32">
        <v>3000</v>
      </c>
      <c r="M99" s="32">
        <v>3000</v>
      </c>
      <c r="N99" s="33" t="s">
        <v>45</v>
      </c>
      <c r="O99" s="33" t="s">
        <v>45</v>
      </c>
      <c r="P99" s="33" t="s">
        <v>45</v>
      </c>
      <c r="Q99" s="33" t="s">
        <v>45</v>
      </c>
      <c r="R99" s="32">
        <v>3000</v>
      </c>
      <c r="S99" s="34">
        <f t="shared" si="5"/>
        <v>3000</v>
      </c>
    </row>
    <row r="100" spans="1:19" s="21" customFormat="1" ht="24" customHeight="1" x14ac:dyDescent="0.2">
      <c r="A100" s="126" t="s">
        <v>167</v>
      </c>
      <c r="B100" s="126"/>
      <c r="C100" s="126"/>
      <c r="D100" s="49">
        <v>450</v>
      </c>
      <c r="E100" s="131" t="s">
        <v>38</v>
      </c>
      <c r="F100" s="131"/>
      <c r="G100" s="131"/>
      <c r="H100" s="131"/>
      <c r="I100" s="131"/>
      <c r="J100" s="131"/>
      <c r="K100" s="131"/>
      <c r="L100" s="84">
        <v>-37793.61</v>
      </c>
      <c r="M100" s="84">
        <v>-37793.61</v>
      </c>
      <c r="N100" s="17">
        <f>-M107</f>
        <v>220776.16999999993</v>
      </c>
      <c r="O100" s="18">
        <v>0</v>
      </c>
      <c r="P100" s="18">
        <v>0</v>
      </c>
      <c r="Q100" s="17">
        <f>N100</f>
        <v>220776.16999999993</v>
      </c>
      <c r="R100" s="50" t="s">
        <v>38</v>
      </c>
      <c r="S100" s="19" t="s">
        <v>38</v>
      </c>
    </row>
    <row r="101" spans="1:19" s="2" customFormat="1" ht="11.1" customHeight="1" x14ac:dyDescent="0.2">
      <c r="A101" s="98" t="s">
        <v>6</v>
      </c>
      <c r="B101" s="98"/>
      <c r="C101" s="98"/>
      <c r="D101" s="44"/>
      <c r="E101" s="132"/>
      <c r="F101" s="132"/>
      <c r="G101" s="132"/>
      <c r="H101" s="132"/>
      <c r="I101" s="132"/>
      <c r="J101" s="132"/>
      <c r="K101" s="132"/>
      <c r="L101" s="44"/>
      <c r="M101" s="44"/>
      <c r="N101" s="44"/>
      <c r="O101" s="44"/>
      <c r="P101" s="44"/>
      <c r="Q101" s="44"/>
      <c r="R101" s="44"/>
      <c r="S101" s="44"/>
    </row>
    <row r="102" spans="1:19" s="2" customFormat="1" ht="12" customHeight="1" x14ac:dyDescent="0.2">
      <c r="A102" s="133" t="s">
        <v>168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"/>
      <c r="R102" s="1"/>
      <c r="S102" s="1"/>
    </row>
    <row r="103" spans="1:19" s="2" customFormat="1" ht="11.1" customHeight="1" x14ac:dyDescent="0.2">
      <c r="A103" s="98"/>
      <c r="B103" s="98"/>
      <c r="C103" s="98"/>
      <c r="D103" s="1"/>
      <c r="E103" s="98"/>
      <c r="F103" s="98"/>
      <c r="G103" s="98"/>
      <c r="H103" s="98"/>
      <c r="I103" s="98"/>
      <c r="J103" s="98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1.1" customHeight="1" x14ac:dyDescent="0.2">
      <c r="A104" s="134" t="s">
        <v>26</v>
      </c>
      <c r="B104" s="134"/>
      <c r="C104" s="134"/>
      <c r="D104" s="138" t="s">
        <v>27</v>
      </c>
      <c r="E104" s="140" t="s">
        <v>169</v>
      </c>
      <c r="F104" s="140"/>
      <c r="G104" s="140"/>
      <c r="H104" s="140"/>
      <c r="I104" s="140"/>
      <c r="J104" s="140"/>
      <c r="K104" s="140"/>
      <c r="L104" s="138" t="s">
        <v>29</v>
      </c>
      <c r="M104" s="143" t="s">
        <v>30</v>
      </c>
      <c r="N104" s="143"/>
      <c r="O104" s="143"/>
      <c r="P104" s="143"/>
      <c r="Q104" s="12" t="s">
        <v>31</v>
      </c>
    </row>
    <row r="105" spans="1:19" ht="21.95" customHeight="1" x14ac:dyDescent="0.2">
      <c r="A105" s="135"/>
      <c r="B105" s="136"/>
      <c r="C105" s="137"/>
      <c r="D105" s="139"/>
      <c r="E105" s="141"/>
      <c r="F105" s="142"/>
      <c r="G105" s="142"/>
      <c r="H105" s="142"/>
      <c r="I105" s="142"/>
      <c r="J105" s="142"/>
      <c r="K105" s="142"/>
      <c r="L105" s="139"/>
      <c r="M105" s="13" t="s">
        <v>32</v>
      </c>
      <c r="N105" s="13" t="s">
        <v>33</v>
      </c>
      <c r="O105" s="13" t="s">
        <v>34</v>
      </c>
      <c r="P105" s="13" t="s">
        <v>35</v>
      </c>
      <c r="Q105" s="14" t="s">
        <v>36</v>
      </c>
    </row>
    <row r="106" spans="1:19" ht="11.1" customHeight="1" x14ac:dyDescent="0.2">
      <c r="A106" s="124">
        <v>1</v>
      </c>
      <c r="B106" s="124"/>
      <c r="C106" s="124"/>
      <c r="D106" s="15">
        <v>2</v>
      </c>
      <c r="E106" s="125">
        <v>3</v>
      </c>
      <c r="F106" s="125"/>
      <c r="G106" s="125"/>
      <c r="H106" s="125"/>
      <c r="I106" s="125"/>
      <c r="J106" s="125"/>
      <c r="K106" s="125"/>
      <c r="L106" s="15">
        <v>4</v>
      </c>
      <c r="M106" s="15">
        <v>5</v>
      </c>
      <c r="N106" s="15">
        <v>6</v>
      </c>
      <c r="O106" s="15">
        <v>7</v>
      </c>
      <c r="P106" s="15">
        <v>8</v>
      </c>
      <c r="Q106" s="15">
        <v>9</v>
      </c>
    </row>
    <row r="107" spans="1:19" s="21" customFormat="1" ht="24" customHeight="1" x14ac:dyDescent="0.2">
      <c r="A107" s="126" t="s">
        <v>170</v>
      </c>
      <c r="B107" s="126"/>
      <c r="C107" s="126"/>
      <c r="D107" s="46">
        <v>500</v>
      </c>
      <c r="E107" s="127" t="s">
        <v>38</v>
      </c>
      <c r="F107" s="127"/>
      <c r="G107" s="127"/>
      <c r="H107" s="127"/>
      <c r="I107" s="127"/>
      <c r="J107" s="127"/>
      <c r="K107" s="127"/>
      <c r="L107" s="17">
        <v>37793.61</v>
      </c>
      <c r="M107" s="17">
        <f>M120+M119</f>
        <v>-220776.16999999993</v>
      </c>
      <c r="N107" s="18">
        <v>0</v>
      </c>
      <c r="O107" s="18">
        <v>0</v>
      </c>
      <c r="P107" s="17">
        <f>M107</f>
        <v>-220776.16999999993</v>
      </c>
      <c r="Q107" s="47">
        <f>L107-M107</f>
        <v>258569.77999999991</v>
      </c>
    </row>
    <row r="108" spans="1:19" ht="12" customHeight="1" x14ac:dyDescent="0.2">
      <c r="A108" s="128" t="s">
        <v>39</v>
      </c>
      <c r="B108" s="128"/>
      <c r="C108" s="128"/>
      <c r="D108" s="22"/>
      <c r="E108" s="129"/>
      <c r="F108" s="129"/>
      <c r="G108" s="129"/>
      <c r="H108" s="129"/>
      <c r="I108" s="129"/>
      <c r="J108" s="129"/>
      <c r="K108" s="129"/>
      <c r="L108" s="51"/>
      <c r="M108" s="51"/>
      <c r="N108" s="51"/>
      <c r="O108" s="51"/>
      <c r="P108" s="51"/>
      <c r="Q108" s="52"/>
    </row>
    <row r="109" spans="1:19" s="21" customFormat="1" ht="24" customHeight="1" x14ac:dyDescent="0.2">
      <c r="A109" s="130" t="s">
        <v>171</v>
      </c>
      <c r="B109" s="130"/>
      <c r="C109" s="130"/>
      <c r="D109" s="53">
        <v>520</v>
      </c>
      <c r="E109" s="118" t="s">
        <v>38</v>
      </c>
      <c r="F109" s="118"/>
      <c r="G109" s="118"/>
      <c r="H109" s="118"/>
      <c r="I109" s="118"/>
      <c r="J109" s="118"/>
      <c r="K109" s="118"/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5">
        <v>0</v>
      </c>
    </row>
    <row r="110" spans="1:19" ht="12" customHeight="1" x14ac:dyDescent="0.2">
      <c r="A110" s="119" t="s">
        <v>172</v>
      </c>
      <c r="B110" s="119"/>
      <c r="C110" s="119"/>
      <c r="D110" s="48"/>
      <c r="E110" s="56"/>
      <c r="F110" s="57"/>
      <c r="G110" s="120"/>
      <c r="H110" s="120"/>
      <c r="I110" s="120"/>
      <c r="J110" s="57"/>
      <c r="K110" s="58"/>
      <c r="L110" s="59"/>
      <c r="M110" s="59"/>
      <c r="N110" s="59"/>
      <c r="O110" s="59"/>
      <c r="P110" s="59"/>
      <c r="Q110" s="60"/>
    </row>
    <row r="111" spans="1:19" s="21" customFormat="1" ht="24" customHeight="1" x14ac:dyDescent="0.2">
      <c r="A111" s="117" t="s">
        <v>173</v>
      </c>
      <c r="B111" s="117"/>
      <c r="C111" s="117"/>
      <c r="D111" s="53">
        <v>620</v>
      </c>
      <c r="E111" s="118" t="s">
        <v>38</v>
      </c>
      <c r="F111" s="118"/>
      <c r="G111" s="118"/>
      <c r="H111" s="118"/>
      <c r="I111" s="118"/>
      <c r="J111" s="118"/>
      <c r="K111" s="118"/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5">
        <v>0</v>
      </c>
    </row>
    <row r="112" spans="1:19" ht="12" customHeight="1" x14ac:dyDescent="0.2">
      <c r="A112" s="119" t="s">
        <v>172</v>
      </c>
      <c r="B112" s="119"/>
      <c r="C112" s="119"/>
      <c r="D112" s="48"/>
      <c r="E112" s="57"/>
      <c r="F112" s="57"/>
      <c r="G112" s="120"/>
      <c r="H112" s="120"/>
      <c r="I112" s="120"/>
      <c r="J112" s="57"/>
      <c r="K112" s="58"/>
      <c r="L112" s="59"/>
      <c r="M112" s="59"/>
      <c r="N112" s="59"/>
      <c r="O112" s="59"/>
      <c r="P112" s="59"/>
      <c r="Q112" s="60"/>
    </row>
    <row r="113" spans="1:19" s="21" customFormat="1" ht="12" customHeight="1" x14ac:dyDescent="0.2">
      <c r="A113" s="115" t="s">
        <v>174</v>
      </c>
      <c r="B113" s="115"/>
      <c r="C113" s="115"/>
      <c r="D113" s="61">
        <v>700</v>
      </c>
      <c r="E113" s="121" t="s">
        <v>38</v>
      </c>
      <c r="F113" s="121"/>
      <c r="G113" s="121"/>
      <c r="H113" s="121"/>
      <c r="I113" s="121"/>
      <c r="J113" s="121"/>
      <c r="K113" s="121"/>
      <c r="L113" s="43">
        <v>0</v>
      </c>
      <c r="M113" s="62" t="s">
        <v>38</v>
      </c>
      <c r="N113" s="43">
        <v>0</v>
      </c>
      <c r="O113" s="43">
        <v>0</v>
      </c>
      <c r="P113" s="43">
        <v>0</v>
      </c>
      <c r="Q113" s="63">
        <v>0</v>
      </c>
    </row>
    <row r="114" spans="1:19" s="21" customFormat="1" ht="12" customHeight="1" x14ac:dyDescent="0.2">
      <c r="A114" s="122" t="s">
        <v>175</v>
      </c>
      <c r="B114" s="122"/>
      <c r="C114" s="122"/>
      <c r="D114" s="64">
        <v>710</v>
      </c>
      <c r="E114" s="123" t="s">
        <v>38</v>
      </c>
      <c r="F114" s="123"/>
      <c r="G114" s="123"/>
      <c r="H114" s="123"/>
      <c r="I114" s="123"/>
      <c r="J114" s="123"/>
      <c r="K114" s="123"/>
      <c r="L114" s="65">
        <v>0</v>
      </c>
      <c r="M114" s="66" t="s">
        <v>38</v>
      </c>
      <c r="N114" s="65">
        <v>0</v>
      </c>
      <c r="O114" s="65">
        <v>0</v>
      </c>
      <c r="P114" s="65">
        <v>0</v>
      </c>
      <c r="Q114" s="67" t="s">
        <v>38</v>
      </c>
    </row>
    <row r="115" spans="1:19" s="21" customFormat="1" ht="12" customHeight="1" x14ac:dyDescent="0.2">
      <c r="A115" s="122" t="s">
        <v>176</v>
      </c>
      <c r="B115" s="122"/>
      <c r="C115" s="122"/>
      <c r="D115" s="64">
        <v>720</v>
      </c>
      <c r="E115" s="123" t="s">
        <v>38</v>
      </c>
      <c r="F115" s="123"/>
      <c r="G115" s="123"/>
      <c r="H115" s="123"/>
      <c r="I115" s="123"/>
      <c r="J115" s="123"/>
      <c r="K115" s="123"/>
      <c r="L115" s="65">
        <v>0</v>
      </c>
      <c r="M115" s="66" t="s">
        <v>38</v>
      </c>
      <c r="N115" s="65">
        <v>0</v>
      </c>
      <c r="O115" s="65">
        <v>0</v>
      </c>
      <c r="P115" s="65">
        <v>0</v>
      </c>
      <c r="Q115" s="67" t="s">
        <v>38</v>
      </c>
    </row>
    <row r="116" spans="1:19" s="21" customFormat="1" ht="24" customHeight="1" x14ac:dyDescent="0.2">
      <c r="A116" s="115" t="s">
        <v>177</v>
      </c>
      <c r="B116" s="115"/>
      <c r="C116" s="115"/>
      <c r="D116" s="61">
        <v>800</v>
      </c>
      <c r="E116" s="108" t="s">
        <v>38</v>
      </c>
      <c r="F116" s="108"/>
      <c r="G116" s="108"/>
      <c r="H116" s="108"/>
      <c r="I116" s="108"/>
      <c r="J116" s="108"/>
      <c r="K116" s="108"/>
      <c r="L116" s="85">
        <v>-6679667.5999999996</v>
      </c>
      <c r="M116" s="32">
        <f>M107</f>
        <v>-220776.16999999993</v>
      </c>
      <c r="N116" s="43">
        <v>0</v>
      </c>
      <c r="O116" s="43">
        <v>0</v>
      </c>
      <c r="P116" s="32">
        <f>M116</f>
        <v>-220776.16999999993</v>
      </c>
      <c r="Q116" s="68" t="s">
        <v>38</v>
      </c>
    </row>
    <row r="117" spans="1:19" s="21" customFormat="1" ht="44.1" customHeight="1" x14ac:dyDescent="0.2">
      <c r="A117" s="107" t="s">
        <v>178</v>
      </c>
      <c r="B117" s="107"/>
      <c r="C117" s="107"/>
      <c r="D117" s="69">
        <v>810</v>
      </c>
      <c r="E117" s="108" t="s">
        <v>38</v>
      </c>
      <c r="F117" s="108"/>
      <c r="G117" s="108"/>
      <c r="H117" s="108"/>
      <c r="I117" s="108"/>
      <c r="J117" s="108"/>
      <c r="K117" s="108"/>
      <c r="L117" s="85">
        <v>6717461.21</v>
      </c>
      <c r="M117" s="32">
        <f>M116</f>
        <v>-220776.16999999993</v>
      </c>
      <c r="N117" s="43">
        <v>0</v>
      </c>
      <c r="O117" s="62" t="s">
        <v>38</v>
      </c>
      <c r="P117" s="32">
        <f>M117</f>
        <v>-220776.16999999993</v>
      </c>
      <c r="Q117" s="68" t="s">
        <v>38</v>
      </c>
    </row>
    <row r="118" spans="1:19" s="2" customFormat="1" ht="12.95" customHeight="1" x14ac:dyDescent="0.2">
      <c r="A118" s="109" t="s">
        <v>172</v>
      </c>
      <c r="B118" s="109"/>
      <c r="C118" s="109"/>
      <c r="D118" s="22"/>
      <c r="E118" s="116"/>
      <c r="F118" s="116"/>
      <c r="G118" s="116"/>
      <c r="H118" s="116"/>
      <c r="I118" s="116"/>
      <c r="J118" s="116"/>
      <c r="K118" s="116"/>
      <c r="L118" s="70"/>
      <c r="M118" s="71"/>
      <c r="N118" s="71"/>
      <c r="O118" s="70"/>
      <c r="P118" s="71"/>
      <c r="Q118" s="72"/>
    </row>
    <row r="119" spans="1:19" s="21" customFormat="1" ht="33" customHeight="1" x14ac:dyDescent="0.2">
      <c r="A119" s="111" t="s">
        <v>179</v>
      </c>
      <c r="B119" s="111"/>
      <c r="C119" s="111"/>
      <c r="D119" s="53">
        <v>811</v>
      </c>
      <c r="E119" s="112" t="s">
        <v>38</v>
      </c>
      <c r="F119" s="112"/>
      <c r="G119" s="112"/>
      <c r="H119" s="112"/>
      <c r="I119" s="112"/>
      <c r="J119" s="112"/>
      <c r="K119" s="112"/>
      <c r="L119" s="73" t="s">
        <v>38</v>
      </c>
      <c r="M119" s="74">
        <v>-5126115.46</v>
      </c>
      <c r="N119" s="54">
        <v>0</v>
      </c>
      <c r="O119" s="73" t="s">
        <v>38</v>
      </c>
      <c r="P119" s="74">
        <f>M118:M119</f>
        <v>-5126115.46</v>
      </c>
      <c r="Q119" s="75" t="s">
        <v>38</v>
      </c>
    </row>
    <row r="120" spans="1:19" s="21" customFormat="1" ht="33" customHeight="1" x14ac:dyDescent="0.2">
      <c r="A120" s="113" t="s">
        <v>180</v>
      </c>
      <c r="B120" s="113"/>
      <c r="C120" s="113"/>
      <c r="D120" s="64">
        <v>812</v>
      </c>
      <c r="E120" s="108" t="s">
        <v>38</v>
      </c>
      <c r="F120" s="108"/>
      <c r="G120" s="108"/>
      <c r="H120" s="108"/>
      <c r="I120" s="108"/>
      <c r="J120" s="108"/>
      <c r="K120" s="108"/>
      <c r="L120" s="62" t="s">
        <v>38</v>
      </c>
      <c r="M120" s="32">
        <v>4905339.29</v>
      </c>
      <c r="N120" s="43">
        <v>0</v>
      </c>
      <c r="O120" s="62" t="s">
        <v>38</v>
      </c>
      <c r="P120" s="32">
        <f>M120</f>
        <v>4905339.29</v>
      </c>
      <c r="Q120" s="68" t="s">
        <v>38</v>
      </c>
    </row>
    <row r="121" spans="1:19" s="21" customFormat="1" ht="21.95" customHeight="1" x14ac:dyDescent="0.2">
      <c r="A121" s="107" t="s">
        <v>181</v>
      </c>
      <c r="B121" s="107"/>
      <c r="C121" s="107"/>
      <c r="D121" s="64">
        <v>820</v>
      </c>
      <c r="E121" s="108" t="s">
        <v>38</v>
      </c>
      <c r="F121" s="108"/>
      <c r="G121" s="108"/>
      <c r="H121" s="108"/>
      <c r="I121" s="108"/>
      <c r="J121" s="108"/>
      <c r="K121" s="108"/>
      <c r="L121" s="62" t="s">
        <v>38</v>
      </c>
      <c r="M121" s="62" t="s">
        <v>38</v>
      </c>
      <c r="N121" s="43">
        <v>0</v>
      </c>
      <c r="O121" s="43">
        <v>0</v>
      </c>
      <c r="P121" s="43">
        <v>0</v>
      </c>
      <c r="Q121" s="68" t="s">
        <v>38</v>
      </c>
    </row>
    <row r="122" spans="1:19" ht="12" customHeight="1" x14ac:dyDescent="0.2">
      <c r="A122" s="109" t="s">
        <v>39</v>
      </c>
      <c r="B122" s="109"/>
      <c r="C122" s="109"/>
      <c r="D122" s="22"/>
      <c r="E122" s="110"/>
      <c r="F122" s="110"/>
      <c r="G122" s="110"/>
      <c r="H122" s="110"/>
      <c r="I122" s="110"/>
      <c r="J122" s="110"/>
      <c r="K122" s="110"/>
      <c r="L122" s="70"/>
      <c r="M122" s="70"/>
      <c r="N122" s="71"/>
      <c r="O122" s="71"/>
      <c r="P122" s="71"/>
      <c r="Q122" s="72"/>
    </row>
    <row r="123" spans="1:19" s="21" customFormat="1" ht="21.95" customHeight="1" x14ac:dyDescent="0.2">
      <c r="A123" s="111" t="s">
        <v>182</v>
      </c>
      <c r="B123" s="111"/>
      <c r="C123" s="111"/>
      <c r="D123" s="53">
        <v>821</v>
      </c>
      <c r="E123" s="112" t="s">
        <v>38</v>
      </c>
      <c r="F123" s="112"/>
      <c r="G123" s="112"/>
      <c r="H123" s="112"/>
      <c r="I123" s="112"/>
      <c r="J123" s="112"/>
      <c r="K123" s="112"/>
      <c r="L123" s="73" t="s">
        <v>38</v>
      </c>
      <c r="M123" s="73" t="s">
        <v>38</v>
      </c>
      <c r="N123" s="54">
        <v>0</v>
      </c>
      <c r="O123" s="54">
        <v>0</v>
      </c>
      <c r="P123" s="54">
        <v>0</v>
      </c>
      <c r="Q123" s="75" t="s">
        <v>38</v>
      </c>
    </row>
    <row r="124" spans="1:19" s="21" customFormat="1" ht="21.95" customHeight="1" x14ac:dyDescent="0.2">
      <c r="A124" s="113" t="s">
        <v>183</v>
      </c>
      <c r="B124" s="113"/>
      <c r="C124" s="113"/>
      <c r="D124" s="76">
        <v>822</v>
      </c>
      <c r="E124" s="114" t="s">
        <v>38</v>
      </c>
      <c r="F124" s="114"/>
      <c r="G124" s="114"/>
      <c r="H124" s="114"/>
      <c r="I124" s="114"/>
      <c r="J124" s="114"/>
      <c r="K124" s="114"/>
      <c r="L124" s="77" t="s">
        <v>38</v>
      </c>
      <c r="M124" s="77" t="s">
        <v>38</v>
      </c>
      <c r="N124" s="78">
        <v>0</v>
      </c>
      <c r="O124" s="78">
        <v>0</v>
      </c>
      <c r="P124" s="78">
        <v>0</v>
      </c>
      <c r="Q124" s="79" t="s">
        <v>38</v>
      </c>
    </row>
    <row r="125" spans="1:19" ht="11.1" customHeigh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1"/>
      <c r="S125" s="1"/>
    </row>
    <row r="126" spans="1:19" ht="12" customHeight="1" x14ac:dyDescent="0.2">
      <c r="A126" s="80" t="s">
        <v>184</v>
      </c>
      <c r="B126" s="80"/>
      <c r="C126" s="80"/>
      <c r="D126" s="1"/>
      <c r="E126" s="103" t="s">
        <v>185</v>
      </c>
      <c r="F126" s="103"/>
      <c r="G126" s="103"/>
      <c r="H126" s="103"/>
      <c r="I126" s="103"/>
      <c r="J126" s="103"/>
      <c r="K126" s="1"/>
      <c r="L126" s="104" t="s">
        <v>186</v>
      </c>
      <c r="M126" s="104"/>
      <c r="N126" s="98"/>
      <c r="O126" s="1"/>
      <c r="P126" s="103" t="s">
        <v>185</v>
      </c>
      <c r="Q126" s="103"/>
      <c r="R126" s="1"/>
      <c r="S126" s="1"/>
    </row>
    <row r="127" spans="1:19" ht="11.1" customHeight="1" x14ac:dyDescent="0.2">
      <c r="A127" s="1" t="s">
        <v>6</v>
      </c>
      <c r="B127" s="81"/>
      <c r="C127" s="82" t="s">
        <v>187</v>
      </c>
      <c r="D127" s="1" t="s">
        <v>6</v>
      </c>
      <c r="E127" s="99" t="s">
        <v>188</v>
      </c>
      <c r="F127" s="99"/>
      <c r="G127" s="99"/>
      <c r="H127" s="99"/>
      <c r="I127" s="99"/>
      <c r="J127" s="99"/>
      <c r="K127" s="1" t="s">
        <v>6</v>
      </c>
      <c r="L127" s="104"/>
      <c r="M127" s="104"/>
      <c r="N127" s="98"/>
      <c r="O127" s="1"/>
      <c r="P127" s="103"/>
      <c r="Q127" s="103"/>
      <c r="R127" s="1"/>
      <c r="S127" s="1"/>
    </row>
    <row r="128" spans="1:19" ht="11.1" customHeight="1" x14ac:dyDescent="0.2">
      <c r="A128" s="1"/>
      <c r="B128" s="1"/>
      <c r="C128" s="1"/>
      <c r="D128" s="1"/>
      <c r="E128" s="98"/>
      <c r="F128" s="98"/>
      <c r="G128" s="98"/>
      <c r="H128" s="98"/>
      <c r="I128" s="98"/>
      <c r="J128" s="98"/>
      <c r="K128" s="1"/>
      <c r="L128" s="1"/>
      <c r="M128" s="1" t="s">
        <v>6</v>
      </c>
      <c r="N128" s="82" t="s">
        <v>187</v>
      </c>
      <c r="O128" s="1" t="s">
        <v>6</v>
      </c>
      <c r="P128" s="99" t="s">
        <v>188</v>
      </c>
      <c r="Q128" s="99"/>
      <c r="R128" s="1"/>
      <c r="S128" s="1"/>
    </row>
    <row r="129" spans="1:19" ht="12" customHeight="1" x14ac:dyDescent="0.2">
      <c r="A129" s="80" t="s">
        <v>189</v>
      </c>
      <c r="B129" s="80"/>
      <c r="C129" s="80"/>
      <c r="D129" s="1"/>
      <c r="E129" s="105" t="s">
        <v>200</v>
      </c>
      <c r="F129" s="106"/>
      <c r="G129" s="106"/>
      <c r="H129" s="106"/>
      <c r="I129" s="106"/>
      <c r="J129" s="106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1.1" customHeight="1" x14ac:dyDescent="0.2">
      <c r="A130" s="1"/>
      <c r="B130" s="1"/>
      <c r="C130" s="82" t="s">
        <v>187</v>
      </c>
      <c r="D130" s="1" t="s">
        <v>6</v>
      </c>
      <c r="E130" s="99" t="s">
        <v>188</v>
      </c>
      <c r="F130" s="99"/>
      <c r="G130" s="99"/>
      <c r="H130" s="99"/>
      <c r="I130" s="99"/>
      <c r="J130" s="99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1.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" customHeight="1" x14ac:dyDescent="0.2">
      <c r="A132" s="1"/>
      <c r="B132" s="1"/>
      <c r="C132" s="1"/>
      <c r="D132" s="96" t="s">
        <v>190</v>
      </c>
      <c r="E132" s="96"/>
      <c r="F132" s="96"/>
      <c r="G132" s="96"/>
      <c r="H132" s="96"/>
      <c r="I132" s="96"/>
      <c r="J132" s="96"/>
      <c r="K132" s="96"/>
      <c r="L132" s="97"/>
      <c r="M132" s="97"/>
      <c r="N132" s="97"/>
      <c r="O132" s="97"/>
      <c r="P132" s="97"/>
      <c r="Q132" s="97"/>
      <c r="R132" s="97"/>
      <c r="S132" s="97"/>
    </row>
    <row r="133" spans="1:19" ht="11.1" customHeight="1" x14ac:dyDescent="0.2">
      <c r="A133" s="1"/>
      <c r="B133" s="1"/>
      <c r="C133" s="1"/>
      <c r="D133" s="98"/>
      <c r="E133" s="98"/>
      <c r="F133" s="98"/>
      <c r="G133" s="98"/>
      <c r="H133" s="98"/>
      <c r="I133" s="98"/>
      <c r="J133" s="98"/>
      <c r="K133" s="98"/>
      <c r="L133" s="99" t="s">
        <v>191</v>
      </c>
      <c r="M133" s="99"/>
      <c r="N133" s="99"/>
      <c r="O133" s="99"/>
      <c r="P133" s="99"/>
      <c r="Q133" s="99"/>
      <c r="R133" s="99"/>
      <c r="S133" s="99"/>
    </row>
    <row r="134" spans="1:19" ht="12" customHeight="1" x14ac:dyDescent="0.2">
      <c r="A134" s="1"/>
      <c r="B134" s="1"/>
      <c r="C134" s="1"/>
      <c r="D134" s="100" t="s">
        <v>184</v>
      </c>
      <c r="E134" s="100"/>
      <c r="F134" s="100"/>
      <c r="G134" s="100"/>
      <c r="H134" s="100"/>
      <c r="I134" s="100"/>
      <c r="J134" s="100"/>
      <c r="K134" s="100"/>
      <c r="L134" s="1"/>
      <c r="M134" s="1"/>
      <c r="N134" s="1"/>
      <c r="O134" s="1"/>
      <c r="P134" s="1"/>
      <c r="Q134" s="1"/>
      <c r="R134" s="1"/>
      <c r="S134" s="1"/>
    </row>
    <row r="135" spans="1:19" ht="12" customHeight="1" x14ac:dyDescent="0.2">
      <c r="A135" s="1"/>
      <c r="B135" s="1"/>
      <c r="C135" s="1"/>
      <c r="D135" s="100" t="s">
        <v>192</v>
      </c>
      <c r="E135" s="100"/>
      <c r="F135" s="100"/>
      <c r="G135" s="100"/>
      <c r="H135" s="100"/>
      <c r="I135" s="100"/>
      <c r="J135" s="100"/>
      <c r="K135" s="100"/>
      <c r="L135" s="97"/>
      <c r="M135" s="97"/>
      <c r="N135" s="97"/>
      <c r="O135" s="1"/>
      <c r="P135" s="1"/>
      <c r="Q135" s="1"/>
      <c r="R135" s="97"/>
      <c r="S135" s="97"/>
    </row>
    <row r="136" spans="1:19" ht="11.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99" t="s">
        <v>193</v>
      </c>
      <c r="M136" s="99"/>
      <c r="N136" s="99"/>
      <c r="O136" s="1"/>
      <c r="P136" s="82" t="s">
        <v>187</v>
      </c>
      <c r="Q136" s="1"/>
      <c r="R136" s="99" t="s">
        <v>188</v>
      </c>
      <c r="S136" s="99"/>
    </row>
    <row r="137" spans="1:19" ht="11.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" customHeight="1" x14ac:dyDescent="0.2">
      <c r="A138" s="83" t="s">
        <v>194</v>
      </c>
      <c r="B138" s="1"/>
      <c r="C138" s="97"/>
      <c r="D138" s="97"/>
      <c r="E138" s="97"/>
      <c r="F138" s="97"/>
      <c r="G138" s="97"/>
      <c r="H138" s="97"/>
      <c r="I138" s="97"/>
      <c r="J138" s="97"/>
      <c r="K138" s="1"/>
      <c r="L138" s="1"/>
      <c r="M138" s="1"/>
      <c r="N138" s="97"/>
      <c r="O138" s="97"/>
      <c r="P138" s="1"/>
      <c r="Q138" s="97"/>
      <c r="R138" s="97"/>
      <c r="S138" s="97"/>
    </row>
    <row r="139" spans="1:19" ht="11.1" customHeight="1" x14ac:dyDescent="0.2">
      <c r="A139" s="1"/>
      <c r="B139" s="1"/>
      <c r="C139" s="99" t="s">
        <v>193</v>
      </c>
      <c r="D139" s="99"/>
      <c r="E139" s="99"/>
      <c r="F139" s="99"/>
      <c r="G139" s="99"/>
      <c r="H139" s="99"/>
      <c r="I139" s="99"/>
      <c r="J139" s="99"/>
      <c r="K139" s="1"/>
      <c r="L139" s="82" t="s">
        <v>187</v>
      </c>
      <c r="M139" s="1"/>
      <c r="N139" s="99" t="s">
        <v>188</v>
      </c>
      <c r="O139" s="99"/>
      <c r="P139" s="1"/>
      <c r="Q139" s="99" t="s">
        <v>195</v>
      </c>
      <c r="R139" s="99"/>
      <c r="S139" s="99"/>
    </row>
    <row r="140" spans="1:19" ht="11.1" customHeight="1" x14ac:dyDescent="0.2">
      <c r="A140" s="101" t="s">
        <v>206</v>
      </c>
      <c r="B140" s="102"/>
      <c r="C140" s="102"/>
      <c r="D140" s="1"/>
      <c r="E140" s="98"/>
      <c r="F140" s="98"/>
      <c r="G140" s="98"/>
      <c r="H140" s="98"/>
      <c r="I140" s="98"/>
      <c r="J140" s="98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1.1" customHeight="1" x14ac:dyDescent="0.2">
      <c r="A141" s="1" t="s">
        <v>6</v>
      </c>
      <c r="B141" s="81"/>
      <c r="C141" s="1"/>
      <c r="D141" s="1"/>
      <c r="E141" s="98"/>
      <c r="F141" s="98"/>
      <c r="G141" s="98"/>
      <c r="H141" s="98"/>
      <c r="I141" s="98"/>
      <c r="J141" s="98"/>
      <c r="K141" s="1" t="s">
        <v>6</v>
      </c>
      <c r="L141" s="1"/>
      <c r="M141" s="1"/>
      <c r="N141" s="1"/>
      <c r="O141" s="1"/>
      <c r="P141" s="1"/>
      <c r="Q141" s="1"/>
      <c r="R141" s="1"/>
      <c r="S141" s="1"/>
    </row>
    <row r="142" spans="1:19" ht="11.1" customHeight="1" x14ac:dyDescent="0.2">
      <c r="A142" s="98"/>
      <c r="B142" s="98"/>
      <c r="C142" s="98"/>
      <c r="D142" s="1"/>
      <c r="E142" s="98"/>
      <c r="F142" s="98"/>
      <c r="G142" s="98"/>
      <c r="H142" s="98"/>
      <c r="I142" s="98"/>
      <c r="J142" s="98"/>
      <c r="K142" s="1"/>
      <c r="L142" s="1"/>
      <c r="M142" s="1"/>
      <c r="N142" s="1"/>
      <c r="O142" s="1"/>
      <c r="P142" s="1"/>
      <c r="Q142" s="1"/>
      <c r="R142" s="1"/>
      <c r="S142" s="1"/>
    </row>
  </sheetData>
  <mergeCells count="318">
    <mergeCell ref="A13:C13"/>
    <mergeCell ref="A14:Q14"/>
    <mergeCell ref="F33:I33"/>
    <mergeCell ref="A33:C33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2:C42"/>
    <mergeCell ref="F42:I42"/>
    <mergeCell ref="A40:C40"/>
    <mergeCell ref="F40:I40"/>
    <mergeCell ref="A41:C41"/>
    <mergeCell ref="F41:I41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E47:J47"/>
    <mergeCell ref="A48:Q48"/>
    <mergeCell ref="A49:C49"/>
    <mergeCell ref="E49:J49"/>
    <mergeCell ref="A50:C51"/>
    <mergeCell ref="D50:D51"/>
    <mergeCell ref="E50:K51"/>
    <mergeCell ref="L50:L51"/>
    <mergeCell ref="M50:M51"/>
    <mergeCell ref="N50:Q50"/>
    <mergeCell ref="R50:S50"/>
    <mergeCell ref="A52:C52"/>
    <mergeCell ref="E52:K52"/>
    <mergeCell ref="A53:C53"/>
    <mergeCell ref="E53:K53"/>
    <mergeCell ref="A54:C54"/>
    <mergeCell ref="G54:H54"/>
    <mergeCell ref="I54:J54"/>
    <mergeCell ref="A57:C57"/>
    <mergeCell ref="G57:H57"/>
    <mergeCell ref="I57:J57"/>
    <mergeCell ref="A55:C55"/>
    <mergeCell ref="G55:H55"/>
    <mergeCell ref="I55:J55"/>
    <mergeCell ref="A56:C56"/>
    <mergeCell ref="G56:H56"/>
    <mergeCell ref="I56:J56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7:C77"/>
    <mergeCell ref="G77:H77"/>
    <mergeCell ref="I77:J77"/>
    <mergeCell ref="A78:C78"/>
    <mergeCell ref="G78:H78"/>
    <mergeCell ref="I78:J78"/>
    <mergeCell ref="A76:C76"/>
    <mergeCell ref="G76:H76"/>
    <mergeCell ref="I76:J76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E100:K100"/>
    <mergeCell ref="A101:C101"/>
    <mergeCell ref="E101:K101"/>
    <mergeCell ref="A102:P102"/>
    <mergeCell ref="A103:C103"/>
    <mergeCell ref="E103:J103"/>
    <mergeCell ref="A104:C105"/>
    <mergeCell ref="D104:D105"/>
    <mergeCell ref="E104:K105"/>
    <mergeCell ref="L104:L105"/>
    <mergeCell ref="M104:P104"/>
    <mergeCell ref="A106:C106"/>
    <mergeCell ref="E106:K106"/>
    <mergeCell ref="A107:C107"/>
    <mergeCell ref="E107:K107"/>
    <mergeCell ref="A108:C108"/>
    <mergeCell ref="E108:K108"/>
    <mergeCell ref="A109:C109"/>
    <mergeCell ref="E109:K109"/>
    <mergeCell ref="A110:C110"/>
    <mergeCell ref="G110:I110"/>
    <mergeCell ref="A111:C111"/>
    <mergeCell ref="E111:K111"/>
    <mergeCell ref="A112:C112"/>
    <mergeCell ref="G112:I112"/>
    <mergeCell ref="A113:C113"/>
    <mergeCell ref="E113:K113"/>
    <mergeCell ref="A114:C114"/>
    <mergeCell ref="E114:K114"/>
    <mergeCell ref="A115:C115"/>
    <mergeCell ref="E115:K115"/>
    <mergeCell ref="E123:K123"/>
    <mergeCell ref="A124:C124"/>
    <mergeCell ref="E124:K124"/>
    <mergeCell ref="A125:Q125"/>
    <mergeCell ref="A116:C116"/>
    <mergeCell ref="E116:K116"/>
    <mergeCell ref="A117:C117"/>
    <mergeCell ref="E117:K117"/>
    <mergeCell ref="A118:C118"/>
    <mergeCell ref="E118:K118"/>
    <mergeCell ref="A119:C119"/>
    <mergeCell ref="E119:K119"/>
    <mergeCell ref="A120:C120"/>
    <mergeCell ref="E120:K120"/>
    <mergeCell ref="D134:K134"/>
    <mergeCell ref="A140:C140"/>
    <mergeCell ref="E140:J140"/>
    <mergeCell ref="E141:J141"/>
    <mergeCell ref="A142:C142"/>
    <mergeCell ref="E142:J142"/>
    <mergeCell ref="D135:K135"/>
    <mergeCell ref="L135:N135"/>
    <mergeCell ref="R135:S135"/>
    <mergeCell ref="L136:N136"/>
    <mergeCell ref="R136:S136"/>
    <mergeCell ref="C138:J138"/>
    <mergeCell ref="N138:O138"/>
    <mergeCell ref="Q138:S138"/>
    <mergeCell ref="C139:J139"/>
    <mergeCell ref="N139:O139"/>
    <mergeCell ref="Q139:S139"/>
    <mergeCell ref="A61:C61"/>
    <mergeCell ref="G61:H61"/>
    <mergeCell ref="I61:J61"/>
    <mergeCell ref="A62:C62"/>
    <mergeCell ref="G62:H62"/>
    <mergeCell ref="I62:J62"/>
    <mergeCell ref="D132:K132"/>
    <mergeCell ref="L132:S132"/>
    <mergeCell ref="D133:K133"/>
    <mergeCell ref="L133:S133"/>
    <mergeCell ref="E126:J126"/>
    <mergeCell ref="L126:M127"/>
    <mergeCell ref="N126:N127"/>
    <mergeCell ref="P126:Q127"/>
    <mergeCell ref="E127:J127"/>
    <mergeCell ref="E128:J128"/>
    <mergeCell ref="P128:Q128"/>
    <mergeCell ref="E129:J129"/>
    <mergeCell ref="E130:J130"/>
    <mergeCell ref="A121:C121"/>
    <mergeCell ref="E121:K121"/>
    <mergeCell ref="A122:C122"/>
    <mergeCell ref="E122:K122"/>
    <mergeCell ref="A123:C123"/>
  </mergeCells>
  <pageMargins left="0.74803149606299213" right="0.98425196850393704" top="0.74803149606299213" bottom="0.98425196850393704" header="0.51181102362204722" footer="0.51181102362204722"/>
  <pageSetup paperSize="9" scale="72" fitToHeight="0" orientation="landscape" verticalDpi="0" r:id="rId1"/>
  <rowBreaks count="2" manualBreakCount="2">
    <brk id="47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2020-10-02T02:39:52Z</cp:lastPrinted>
  <dcterms:created xsi:type="dcterms:W3CDTF">2020-08-04T00:53:59Z</dcterms:created>
  <dcterms:modified xsi:type="dcterms:W3CDTF">2020-11-30T02:56:12Z</dcterms:modified>
</cp:coreProperties>
</file>