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1400" windowHeight="5715"/>
  </bookViews>
  <sheets>
    <sheet name="Общий" sheetId="1" r:id="rId1"/>
  </sheets>
  <calcPr calcId="144525"/>
</workbook>
</file>

<file path=xl/calcChain.xml><?xml version="1.0" encoding="utf-8"?>
<calcChain xmlns="http://schemas.openxmlformats.org/spreadsheetml/2006/main">
  <c r="R74" i="1" l="1"/>
  <c r="R69" i="1"/>
  <c r="R60" i="1"/>
  <c r="R95" i="1"/>
  <c r="R89" i="1"/>
  <c r="R81" i="1"/>
  <c r="R66" i="1"/>
  <c r="Q32" i="1" l="1"/>
  <c r="R101" i="1" l="1"/>
  <c r="R100" i="1"/>
  <c r="R98" i="1"/>
  <c r="R90" i="1"/>
  <c r="R88" i="1"/>
  <c r="R86" i="1"/>
  <c r="R85" i="1"/>
  <c r="R78" i="1"/>
  <c r="R71" i="1"/>
  <c r="Q71" i="1"/>
  <c r="L87" i="1"/>
  <c r="L92" i="1"/>
  <c r="P27" i="1"/>
  <c r="M98" i="1" l="1"/>
  <c r="M93" i="1"/>
  <c r="M92" i="1"/>
  <c r="R92" i="1" s="1"/>
  <c r="M91" i="1"/>
  <c r="R91" i="1" s="1"/>
  <c r="M89" i="1"/>
  <c r="M87" i="1"/>
  <c r="R87" i="1" s="1"/>
  <c r="M84" i="1"/>
  <c r="R84" i="1" s="1"/>
  <c r="M67" i="1"/>
  <c r="M66" i="1"/>
  <c r="M65" i="1"/>
  <c r="R65" i="1" s="1"/>
  <c r="M60" i="1"/>
  <c r="Q39" i="1"/>
  <c r="Q38" i="1"/>
  <c r="Q37" i="1"/>
  <c r="Q40" i="1"/>
  <c r="Q43" i="1"/>
  <c r="L44" i="1"/>
  <c r="Q44" i="1" s="1"/>
  <c r="L43" i="1"/>
  <c r="L42" i="1"/>
  <c r="Q42" i="1" s="1"/>
  <c r="L19" i="1" l="1"/>
  <c r="P42" i="1"/>
  <c r="P40" i="1"/>
  <c r="L118" i="1"/>
  <c r="S82" i="1" l="1"/>
  <c r="Q101" i="1"/>
  <c r="Q94" i="1"/>
  <c r="Q90" i="1"/>
  <c r="Q89" i="1"/>
  <c r="Q88" i="1"/>
  <c r="Q82" i="1"/>
  <c r="Q78" i="1"/>
  <c r="Q56" i="1"/>
  <c r="N53" i="1"/>
  <c r="M73" i="1"/>
  <c r="M59" i="1"/>
  <c r="Q91" i="1" l="1"/>
  <c r="S58" i="1" l="1"/>
  <c r="S56" i="1"/>
  <c r="Q92" i="1"/>
  <c r="Q58" i="1"/>
  <c r="L53" i="1"/>
  <c r="S62" i="1"/>
  <c r="Q62" i="1"/>
  <c r="S61" i="1"/>
  <c r="Q61" i="1"/>
  <c r="S55" i="1"/>
  <c r="Q55" i="1"/>
  <c r="P39" i="1"/>
  <c r="P32" i="1"/>
  <c r="L119" i="1" l="1"/>
  <c r="L102" i="1"/>
  <c r="M102" i="1" s="1"/>
  <c r="Q97" i="1"/>
  <c r="Q96" i="1"/>
  <c r="Q95" i="1"/>
  <c r="Q93" i="1"/>
  <c r="Q86" i="1"/>
  <c r="Q81" i="1"/>
  <c r="S57" i="1"/>
  <c r="Q57" i="1"/>
  <c r="M70" i="1"/>
  <c r="M69" i="1"/>
  <c r="M53" i="1" l="1"/>
  <c r="S68" i="1"/>
  <c r="S71" i="1"/>
  <c r="S76" i="1"/>
  <c r="S77" i="1"/>
  <c r="S78" i="1"/>
  <c r="S83" i="1"/>
  <c r="S88" i="1"/>
  <c r="S90" i="1"/>
  <c r="S92" i="1"/>
  <c r="S96" i="1"/>
  <c r="S97" i="1"/>
  <c r="S99" i="1"/>
  <c r="S100" i="1"/>
  <c r="S101" i="1"/>
  <c r="S60" i="1"/>
  <c r="S63" i="1"/>
  <c r="S64" i="1"/>
  <c r="S65" i="1"/>
  <c r="S66" i="1"/>
  <c r="R67" i="1"/>
  <c r="S67" i="1" s="1"/>
  <c r="S69" i="1"/>
  <c r="R70" i="1"/>
  <c r="S70" i="1" s="1"/>
  <c r="R72" i="1"/>
  <c r="S72" i="1" s="1"/>
  <c r="R73" i="1"/>
  <c r="S73" i="1" s="1"/>
  <c r="S74" i="1"/>
  <c r="S81" i="1"/>
  <c r="S84" i="1"/>
  <c r="S85" i="1"/>
  <c r="S86" i="1"/>
  <c r="S87" i="1"/>
  <c r="S89" i="1"/>
  <c r="S91" i="1"/>
  <c r="R93" i="1"/>
  <c r="S93" i="1" s="1"/>
  <c r="S95" i="1"/>
  <c r="S98" i="1"/>
  <c r="R59" i="1"/>
  <c r="Q100" i="1"/>
  <c r="Q98" i="1"/>
  <c r="Q87" i="1"/>
  <c r="Q85" i="1"/>
  <c r="Q84" i="1"/>
  <c r="Q76" i="1"/>
  <c r="Q74" i="1"/>
  <c r="Q73" i="1"/>
  <c r="Q72" i="1"/>
  <c r="Q70" i="1"/>
  <c r="Q69" i="1"/>
  <c r="Q67" i="1"/>
  <c r="Q66" i="1"/>
  <c r="Q65" i="1"/>
  <c r="Q64" i="1"/>
  <c r="Q63" i="1"/>
  <c r="Q60" i="1"/>
  <c r="Q59" i="1"/>
  <c r="M122" i="1"/>
  <c r="P122" i="1" s="1"/>
  <c r="Q22" i="1"/>
  <c r="Q23" i="1"/>
  <c r="Q24" i="1"/>
  <c r="Q25" i="1"/>
  <c r="Q30" i="1"/>
  <c r="Q34" i="1"/>
  <c r="Q36" i="1"/>
  <c r="Q21" i="1"/>
  <c r="P44" i="1"/>
  <c r="P43" i="1"/>
  <c r="P37" i="1"/>
  <c r="P36" i="1"/>
  <c r="P35" i="1"/>
  <c r="P34" i="1"/>
  <c r="P31" i="1"/>
  <c r="P30" i="1"/>
  <c r="P26" i="1"/>
  <c r="P25" i="1"/>
  <c r="P24" i="1"/>
  <c r="P23" i="1"/>
  <c r="P22" i="1"/>
  <c r="P21" i="1"/>
  <c r="M19" i="1"/>
  <c r="M121" i="1" s="1"/>
  <c r="P121" i="1" s="1"/>
  <c r="Q53" i="1" l="1"/>
  <c r="M109" i="1"/>
  <c r="Q109" i="1" s="1"/>
  <c r="S59" i="1"/>
  <c r="S53" i="1" s="1"/>
  <c r="R53" i="1"/>
  <c r="P19" i="1"/>
  <c r="P109" i="1" l="1"/>
  <c r="M118" i="1"/>
  <c r="M119" i="1" s="1"/>
  <c r="P119" i="1" s="1"/>
  <c r="N102" i="1"/>
  <c r="Q102" i="1" s="1"/>
  <c r="P118" i="1" l="1"/>
</calcChain>
</file>

<file path=xl/sharedStrings.xml><?xml version="1.0" encoding="utf-8"?>
<sst xmlns="http://schemas.openxmlformats.org/spreadsheetml/2006/main" count="746" uniqueCount="205">
  <si>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</si>
  <si>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</si>
  <si>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</si>
  <si>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</si>
  <si>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</si>
  <si>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</si>
  <si>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/>
  </si>
  <si>
    <t>на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</si>
  <si>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</si>
  <si>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</si>
  <si>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Кочергинского сельсовета</t>
  </si>
  <si>
    <t>по ОКПО</t>
  </si>
  <si>
    <t>35111747</t>
  </si>
  <si>
    <t>главный администратор, администратор источников финансирования 
дефицита бюджета</t>
  </si>
  <si>
    <t>Глава по БК</t>
  </si>
  <si>
    <t>820</t>
  </si>
  <si>
    <t>Наименование бюджета</t>
  </si>
  <si>
    <t>Бюджет муниципального образования Кочергинский сельсовет Курагинского района</t>
  </si>
  <si>
    <t>по ОКТМО</t>
  </si>
  <si>
    <t>04630420</t>
  </si>
  <si>
    <t>Периодичность: месячная,квартальная,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</si>
  <si>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</si>
  <si>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</si>
  <si>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</si>
  <si>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</si>
  <si>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</si>
  <si>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</si>
  <si>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</si>
  <si>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</si>
  <si>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</si>
  <si>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</si>
  <si>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</si>
  <si>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</si>
  <si>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</si>
  <si>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</si>
  <si>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</si>
  <si>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</si>
  <si>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</si>
  <si>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</si>
  <si>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</si>
  <si>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</si>
  <si>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</si>
  <si>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</si>
  <si>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</si>
  <si>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</si>
  <si>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</si>
  <si>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</si>
  <si>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</si>
  <si>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</si>
  <si>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</si>
  <si>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</si>
  <si>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</si>
  <si>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</si>
  <si>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</si>
  <si>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</si>
  <si>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</si>
  <si>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</si>
  <si>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</si>
  <si>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</si>
  <si>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</si>
  <si>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</si>
  <si>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</si>
  <si>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</si>
  <si>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</si>
  <si>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</si>
  <si>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</si>
  <si>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</si>
  <si>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</si>
  <si>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</si>
  <si>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</si>
  <si>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</si>
  <si>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</si>
  <si>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</si>
  <si>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Дотации бюджетам сельских поселений на выравнивание бюджетной обеспеченности</t>
  </si>
  <si>
    <t>2021500110</t>
  </si>
  <si>
    <t>150</t>
  </si>
  <si>
    <t>Прочие субсидии бюджетам сельских поселений Субсидии бюджетам сельских поселений на обеспечение первичных мер пожарной безопасности</t>
  </si>
  <si>
    <t>2022999910</t>
  </si>
  <si>
    <t>7412</t>
  </si>
  <si>
    <t>Прочие субсидии бюджетам сельских поселений Субсидииии на содержание автомобильных дорог общего пользования местного значения за счет средств дорожного фонда Красноярского края</t>
  </si>
  <si>
    <t>7508</t>
  </si>
  <si>
    <t>Субвенции бюджетам сельских поселений на выполнение передаваемых полномочий субъектов Российской Федерации Субвенции бюджетам сельских поселений на выполнение передаваемых полномочий субъектов Российской Федерации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</si>
  <si>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</si>
  <si>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</si>
  <si>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</si>
  <si>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</si>
  <si>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</si>
  <si>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</si>
  <si>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7509</t>
  </si>
  <si>
    <t>7641</t>
  </si>
  <si>
    <t>2040509910</t>
  </si>
  <si>
    <t>2070503010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</si>
  <si>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</si>
  <si>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</si>
  <si>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</si>
  <si>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</si>
  <si>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</si>
  <si>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</si>
  <si>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</si>
  <si>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</si>
  <si>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</si>
  <si>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(муниципальных) органов</t>
  </si>
  <si>
    <t>0102</t>
  </si>
  <si>
    <t>90100</t>
  </si>
  <si>
    <t>10360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</si>
  <si>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</si>
  <si>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</si>
  <si>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</si>
  <si>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80250</t>
  </si>
  <si>
    <t>0104</t>
  </si>
  <si>
    <t>80210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</si>
  <si>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</si>
  <si>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</si>
  <si>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</si>
  <si>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</si>
  <si>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</si>
  <si>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</si>
  <si>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80240</t>
  </si>
  <si>
    <t>S7450</t>
  </si>
  <si>
    <t>Резервные средства</t>
  </si>
  <si>
    <t>0111</t>
  </si>
  <si>
    <t>80110</t>
  </si>
  <si>
    <t>870</t>
  </si>
  <si>
    <t>0113</t>
  </si>
  <si>
    <t>01100</t>
  </si>
  <si>
    <t>85020</t>
  </si>
  <si>
    <t>75140</t>
  </si>
  <si>
    <t>901W0</t>
  </si>
  <si>
    <t>58530</t>
  </si>
  <si>
    <t>0203</t>
  </si>
  <si>
    <t>90200</t>
  </si>
  <si>
    <t>51180</t>
  </si>
  <si>
    <t>0310</t>
  </si>
  <si>
    <t>01200</t>
  </si>
  <si>
    <t>S4120</t>
  </si>
  <si>
    <t>0314</t>
  </si>
  <si>
    <t>82050</t>
  </si>
  <si>
    <t>82060</t>
  </si>
  <si>
    <t>82070</t>
  </si>
  <si>
    <t>0409</t>
  </si>
  <si>
    <t>81020</t>
  </si>
  <si>
    <t>S5080</t>
  </si>
  <si>
    <t>Закупка товаров, работ, услуг в целях капитального ремонта государственного (муниципального) имущества</t>
  </si>
  <si>
    <t>S5090</t>
  </si>
  <si>
    <t>0503</t>
  </si>
  <si>
    <t>81030</t>
  </si>
  <si>
    <t>81160</t>
  </si>
  <si>
    <t>S6410</t>
  </si>
  <si>
    <t>Иные межбюджетные трансферты</t>
  </si>
  <si>
    <t>0801</t>
  </si>
  <si>
    <t>90800</t>
  </si>
  <si>
    <t>80620</t>
  </si>
  <si>
    <t>540</t>
  </si>
  <si>
    <t>0909</t>
  </si>
  <si>
    <t>85550</t>
  </si>
  <si>
    <t>Иные пенсии, социальные доплаты к пенсиям</t>
  </si>
  <si>
    <t>1001</t>
  </si>
  <si>
    <t>90300</t>
  </si>
  <si>
    <t>81100</t>
  </si>
  <si>
    <t>312</t>
  </si>
  <si>
    <t>1105</t>
  </si>
  <si>
    <t>02200</t>
  </si>
  <si>
    <t>80810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</si>
  <si>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</si>
  <si>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</si>
  <si>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</si>
  <si>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</si>
  <si>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</si>
  <si>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</si>
  <si>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</si>
  <si>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</si>
  <si>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</si>
  <si>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</si>
  <si>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</si>
  <si>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</si>
  <si>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</si>
  <si>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</si>
  <si>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</si>
  <si>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</si>
  <si>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>уменьшение остатков по внутренним расчетам</t>
  </si>
  <si>
    <t>Руководитель</t>
  </si>
  <si>
    <t>Е.А. Мосягина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</si>
  <si>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</si>
  <si>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</si>
  <si>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</si>
  <si>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</si>
  <si>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</si>
  <si>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</si>
  <si>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</si>
  <si>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</si>
  <si>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</si>
  <si>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</si>
  <si>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Прочие субсидии бюджетам сельских поселений Субсидииии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</si>
  <si>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Прочие субсидии бюджетам сельских поселений Субсидии бюджетам сельских поселений 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</si>
  <si>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</si>
  <si>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</si>
  <si>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Е.Н.Вагнер</t>
  </si>
  <si>
    <t>Специальные расходы</t>
  </si>
  <si>
    <t>0107</t>
  </si>
  <si>
    <t>880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</si>
  <si>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</si>
  <si>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Перечисления другим бюджетам бюджетной системы Российской Федерации</t>
  </si>
  <si>
    <t>1 апреля 2021 г.</t>
  </si>
  <si>
    <t>02 апреля 2021 г.</t>
  </si>
  <si>
    <t>Закупка энергетических 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</si>
</sst>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000"/>
    <numFmt numFmtId="166" formatCode="[=0]&quot;-&quot;;General"/>
  </numFmts>
  <fonts count="9" x14ac:knownFonts="1">
    <font>
      <sz val="8"/>
      <name val="Arial"/>
    </font>
    <font>
      <b/>
      <sz val="9"/>
      <name val="Arial"/>
    </font>
    <font>
      <sz val="8"/>
      <name val="Arial"/>
    </font>
    <font>
      <sz val="9"/>
      <name val="Arial"/>
    </font>
    <font>
      <sz val="10"/>
      <name val="Arial"/>
    </font>
    <font>
      <sz val="7"/>
      <name val="Arial"/>
    </font>
    <font>
      <b/>
      <i/>
      <sz val="9"/>
      <name val="Arial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FFFD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right"/>
    </xf>
    <xf numFmtId="164" fontId="0" fillId="2" borderId="2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left" vertical="center" wrapText="1" indent="1"/>
    </xf>
    <xf numFmtId="0" fontId="2" fillId="4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top" wrapText="1"/>
    </xf>
    <xf numFmtId="1" fontId="0" fillId="2" borderId="2" xfId="0" applyNumberFormat="1" applyFill="1" applyBorder="1" applyAlignment="1">
      <alignment horizontal="center" vertical="top"/>
    </xf>
    <xf numFmtId="165" fontId="0" fillId="2" borderId="16" xfId="0" applyNumberFormat="1" applyFill="1" applyBorder="1" applyAlignment="1">
      <alignment horizontal="center" vertical="top"/>
    </xf>
    <xf numFmtId="4" fontId="0" fillId="2" borderId="17" xfId="0" applyNumberFormat="1" applyFill="1" applyBorder="1" applyAlignment="1">
      <alignment horizontal="right" vertical="top"/>
    </xf>
    <xf numFmtId="166" fontId="0" fillId="2" borderId="17" xfId="0" applyNumberFormat="1" applyFill="1" applyBorder="1" applyAlignment="1">
      <alignment horizontal="right" vertical="top"/>
    </xf>
    <xf numFmtId="0" fontId="3" fillId="2" borderId="18" xfId="0" applyFont="1" applyFill="1" applyBorder="1" applyAlignment="1">
      <alignment horizontal="center" vertical="top"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2" borderId="19" xfId="0" applyFill="1" applyBorder="1" applyAlignment="1">
      <alignment horizontal="center" vertical="top"/>
    </xf>
    <xf numFmtId="0" fontId="0" fillId="2" borderId="9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4" fontId="0" fillId="2" borderId="2" xfId="0" applyNumberFormat="1" applyFill="1" applyBorder="1" applyAlignment="1">
      <alignment horizontal="right" vertical="top"/>
    </xf>
    <xf numFmtId="0" fontId="0" fillId="2" borderId="2" xfId="0" applyFill="1" applyBorder="1" applyAlignment="1">
      <alignment horizontal="right" vertical="top"/>
    </xf>
    <xf numFmtId="4" fontId="0" fillId="2" borderId="21" xfId="0" applyNumberFormat="1" applyFill="1" applyBorder="1" applyAlignment="1">
      <alignment horizontal="right" vertical="top"/>
    </xf>
    <xf numFmtId="2" fontId="0" fillId="2" borderId="2" xfId="0" applyNumberFormat="1" applyFill="1" applyBorder="1" applyAlignment="1">
      <alignment horizontal="right" vertical="top"/>
    </xf>
    <xf numFmtId="0" fontId="0" fillId="3" borderId="48" xfId="0" applyNumberFormat="1" applyFont="1" applyFill="1" applyBorder="1" applyAlignment="1">
      <alignment horizontal="left" vertical="top"/>
    </xf>
    <xf numFmtId="0" fontId="0" fillId="3" borderId="49" xfId="0" applyNumberFormat="1" applyFont="1" applyFill="1" applyBorder="1" applyAlignment="1">
      <alignment horizontal="center" vertical="top"/>
    </xf>
    <xf numFmtId="0" fontId="0" fillId="3" borderId="50" xfId="0" applyNumberFormat="1" applyFont="1" applyFill="1" applyBorder="1" applyAlignment="1">
      <alignment horizontal="center" vertical="top"/>
    </xf>
    <xf numFmtId="0" fontId="0" fillId="3" borderId="51" xfId="0" applyNumberFormat="1" applyFont="1" applyFill="1" applyBorder="1" applyAlignment="1">
      <alignment horizontal="center" vertical="top"/>
    </xf>
    <xf numFmtId="4" fontId="0" fillId="3" borderId="48" xfId="0" applyNumberFormat="1" applyFont="1" applyFill="1" applyBorder="1" applyAlignment="1">
      <alignment horizontal="right" vertical="top"/>
    </xf>
    <xf numFmtId="0" fontId="0" fillId="3" borderId="48" xfId="0" applyNumberFormat="1" applyFont="1" applyFill="1" applyBorder="1" applyAlignment="1">
      <alignment horizontal="right" vertical="top"/>
    </xf>
    <xf numFmtId="166" fontId="0" fillId="2" borderId="2" xfId="0" applyNumberFormat="1" applyFill="1" applyBorder="1" applyAlignment="1">
      <alignment horizontal="right" vertical="top"/>
    </xf>
    <xf numFmtId="0" fontId="0" fillId="2" borderId="26" xfId="0" applyFill="1" applyBorder="1" applyAlignment="1">
      <alignment horizontal="left"/>
    </xf>
    <xf numFmtId="0" fontId="0" fillId="2" borderId="2" xfId="0" applyFill="1" applyBorder="1" applyAlignment="1">
      <alignment horizontal="center" vertical="top"/>
    </xf>
    <xf numFmtId="1" fontId="0" fillId="2" borderId="16" xfId="0" applyNumberFormat="1" applyFill="1" applyBorder="1" applyAlignment="1">
      <alignment horizontal="center" vertical="top"/>
    </xf>
    <xf numFmtId="4" fontId="0" fillId="2" borderId="18" xfId="0" applyNumberFormat="1" applyFill="1" applyBorder="1" applyAlignment="1">
      <alignment horizontal="right" vertical="top"/>
    </xf>
    <xf numFmtId="0" fontId="0" fillId="2" borderId="27" xfId="0" applyFill="1" applyBorder="1" applyAlignment="1">
      <alignment horizontal="center" vertical="top"/>
    </xf>
    <xf numFmtId="1" fontId="0" fillId="2" borderId="29" xfId="0" applyNumberForma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0" fillId="2" borderId="3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1" fontId="0" fillId="2" borderId="34" xfId="0" applyNumberFormat="1" applyFill="1" applyBorder="1" applyAlignment="1">
      <alignment horizontal="center" vertical="top"/>
    </xf>
    <xf numFmtId="166" fontId="0" fillId="2" borderId="35" xfId="0" applyNumberFormat="1" applyFill="1" applyBorder="1" applyAlignment="1">
      <alignment horizontal="right" vertical="top"/>
    </xf>
    <xf numFmtId="166" fontId="0" fillId="2" borderId="36" xfId="0" applyNumberFormat="1" applyFill="1" applyBorder="1" applyAlignment="1">
      <alignment horizontal="right" vertical="top"/>
    </xf>
    <xf numFmtId="0" fontId="3" fillId="2" borderId="9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0" fillId="2" borderId="12" xfId="0" applyFill="1" applyBorder="1" applyAlignment="1">
      <alignment horizontal="right" vertical="top"/>
    </xf>
    <xf numFmtId="0" fontId="0" fillId="2" borderId="20" xfId="0" applyFill="1" applyBorder="1" applyAlignment="1">
      <alignment horizontal="right" vertical="top"/>
    </xf>
    <xf numFmtId="1" fontId="0" fillId="2" borderId="38" xfId="0" applyNumberForma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166" fontId="0" fillId="2" borderId="21" xfId="0" applyNumberFormat="1" applyFill="1" applyBorder="1" applyAlignment="1">
      <alignment horizontal="right" vertical="top"/>
    </xf>
    <xf numFmtId="1" fontId="0" fillId="2" borderId="27" xfId="0" applyNumberFormat="1" applyFill="1" applyBorder="1" applyAlignment="1">
      <alignment horizontal="center" vertical="top"/>
    </xf>
    <xf numFmtId="166" fontId="0" fillId="2" borderId="12" xfId="0" applyNumberFormat="1" applyFill="1" applyBorder="1" applyAlignment="1">
      <alignment horizontal="right" vertical="top"/>
    </xf>
    <xf numFmtId="0" fontId="3" fillId="2" borderId="12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1" fontId="2" fillId="2" borderId="27" xfId="0" applyNumberFormat="1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right" vertical="top"/>
    </xf>
    <xf numFmtId="0" fontId="0" fillId="2" borderId="32" xfId="0" applyFill="1" applyBorder="1" applyAlignment="1">
      <alignment horizontal="right" vertical="top"/>
    </xf>
    <xf numFmtId="0" fontId="3" fillId="2" borderId="33" xfId="0" applyFont="1" applyFill="1" applyBorder="1" applyAlignment="1">
      <alignment horizontal="right" vertical="top"/>
    </xf>
    <xf numFmtId="0" fontId="3" fillId="2" borderId="35" xfId="0" applyFont="1" applyFill="1" applyBorder="1" applyAlignment="1">
      <alignment horizontal="center" vertical="top"/>
    </xf>
    <xf numFmtId="4" fontId="0" fillId="2" borderId="35" xfId="0" applyNumberFormat="1" applyFill="1" applyBorder="1" applyAlignment="1">
      <alignment horizontal="right" vertical="top"/>
    </xf>
    <xf numFmtId="0" fontId="3" fillId="2" borderId="36" xfId="0" applyFont="1" applyFill="1" applyBorder="1" applyAlignment="1">
      <alignment horizontal="center" vertical="top"/>
    </xf>
    <xf numFmtId="1" fontId="0" fillId="2" borderId="42" xfId="0" applyNumberFormat="1" applyFill="1" applyBorder="1" applyAlignment="1">
      <alignment horizontal="center" vertical="top"/>
    </xf>
    <xf numFmtId="0" fontId="3" fillId="2" borderId="44" xfId="0" applyFont="1" applyFill="1" applyBorder="1" applyAlignment="1">
      <alignment horizontal="center" vertical="top"/>
    </xf>
    <xf numFmtId="166" fontId="0" fillId="2" borderId="44" xfId="0" applyNumberFormat="1" applyFill="1" applyBorder="1" applyAlignment="1">
      <alignment horizontal="right" vertical="top"/>
    </xf>
    <xf numFmtId="0" fontId="3" fillId="2" borderId="45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top"/>
    </xf>
    <xf numFmtId="0" fontId="5" fillId="2" borderId="25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right" wrapText="1"/>
    </xf>
    <xf numFmtId="4" fontId="7" fillId="2" borderId="17" xfId="0" applyNumberFormat="1" applyFont="1" applyFill="1" applyBorder="1" applyAlignment="1">
      <alignment horizontal="right" vertical="top"/>
    </xf>
    <xf numFmtId="4" fontId="7" fillId="2" borderId="2" xfId="0" applyNumberFormat="1" applyFont="1" applyFill="1" applyBorder="1" applyAlignment="1">
      <alignment horizontal="right" vertical="top"/>
    </xf>
    <xf numFmtId="0" fontId="0" fillId="2" borderId="23" xfId="0" applyFill="1" applyBorder="1" applyAlignment="1">
      <alignment horizontal="center" vertical="top"/>
    </xf>
    <xf numFmtId="14" fontId="0" fillId="2" borderId="3" xfId="0" applyNumberFormat="1" applyFill="1" applyBorder="1" applyAlignment="1">
      <alignment horizontal="center"/>
    </xf>
    <xf numFmtId="49" fontId="7" fillId="2" borderId="22" xfId="0" applyNumberFormat="1" applyFont="1" applyFill="1" applyBorder="1" applyAlignment="1">
      <alignment horizontal="center" vertical="top"/>
    </xf>
    <xf numFmtId="49" fontId="7" fillId="2" borderId="23" xfId="0" applyNumberFormat="1" applyFont="1" applyFill="1" applyBorder="1" applyAlignment="1">
      <alignment horizontal="center" vertical="top"/>
    </xf>
    <xf numFmtId="49" fontId="7" fillId="2" borderId="24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right" vertical="top"/>
    </xf>
    <xf numFmtId="0" fontId="0" fillId="2" borderId="23" xfId="0" applyFill="1" applyBorder="1" applyAlignment="1">
      <alignment horizontal="center" vertical="top"/>
    </xf>
    <xf numFmtId="4" fontId="7" fillId="2" borderId="21" xfId="0" applyNumberFormat="1" applyFont="1" applyFill="1" applyBorder="1" applyAlignment="1">
      <alignment horizontal="right" vertical="top"/>
    </xf>
    <xf numFmtId="0" fontId="0" fillId="2" borderId="23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4" fontId="7" fillId="2" borderId="35" xfId="0" applyNumberFormat="1" applyFont="1" applyFill="1" applyBorder="1" applyAlignment="1">
      <alignment horizontal="right" vertical="top"/>
    </xf>
    <xf numFmtId="0" fontId="0" fillId="2" borderId="23" xfId="0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 indent="2"/>
    </xf>
    <xf numFmtId="0" fontId="0" fillId="2" borderId="23" xfId="0" applyFill="1" applyBorder="1" applyAlignment="1">
      <alignment horizontal="center" vertical="top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7" fillId="2" borderId="21" xfId="0" applyFont="1" applyFill="1" applyBorder="1" applyAlignment="1">
      <alignment horizontal="left" vertical="top" wrapText="1" indent="2"/>
    </xf>
    <xf numFmtId="0" fontId="0" fillId="3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>
      <alignment wrapText="1"/>
    </xf>
    <xf numFmtId="0" fontId="0" fillId="3" borderId="7" xfId="0" applyFill="1" applyBorder="1" applyAlignment="1">
      <alignment horizontal="left" wrapText="1"/>
    </xf>
    <xf numFmtId="0" fontId="0" fillId="3" borderId="5" xfId="0" applyFill="1" applyBorder="1" applyAlignment="1">
      <alignment wrapText="1"/>
    </xf>
    <xf numFmtId="0" fontId="0" fillId="2" borderId="0" xfId="0" applyFill="1"/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top"/>
    </xf>
    <xf numFmtId="1" fontId="0" fillId="2" borderId="2" xfId="0" applyNumberFormat="1" applyFill="1" applyBorder="1" applyAlignment="1">
      <alignment horizontal="center" vertical="top"/>
    </xf>
    <xf numFmtId="0" fontId="3" fillId="2" borderId="14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left" vertical="top" indent="2"/>
    </xf>
    <xf numFmtId="0" fontId="0" fillId="2" borderId="5" xfId="0" applyFill="1" applyBorder="1" applyAlignment="1">
      <alignment horizontal="left" vertical="top"/>
    </xf>
    <xf numFmtId="0" fontId="0" fillId="2" borderId="0" xfId="0" applyFill="1" applyAlignment="1">
      <alignment horizontal="right"/>
    </xf>
    <xf numFmtId="0" fontId="0" fillId="3" borderId="47" xfId="0" applyNumberFormat="1" applyFont="1" applyFill="1" applyBorder="1" applyAlignment="1">
      <alignment horizontal="left" vertical="top" wrapText="1" indent="2"/>
    </xf>
    <xf numFmtId="0" fontId="0" fillId="3" borderId="50" xfId="0" applyNumberFormat="1" applyFont="1" applyFill="1" applyBorder="1" applyAlignment="1">
      <alignment horizontal="center" vertical="top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31" xfId="0" applyFill="1" applyBorder="1" applyAlignment="1">
      <alignment horizontal="left" vertical="top" wrapText="1" indent="2"/>
    </xf>
    <xf numFmtId="0" fontId="0" fillId="2" borderId="52" xfId="0" applyFill="1" applyBorder="1" applyAlignment="1">
      <alignment horizontal="left" vertical="top" wrapText="1" indent="2"/>
    </xf>
    <xf numFmtId="0" fontId="0" fillId="2" borderId="53" xfId="0" applyFill="1" applyBorder="1" applyAlignment="1">
      <alignment horizontal="left" vertical="top" wrapText="1" indent="2"/>
    </xf>
    <xf numFmtId="49" fontId="7" fillId="2" borderId="54" xfId="0" applyNumberFormat="1" applyFont="1" applyFill="1" applyBorder="1" applyAlignment="1">
      <alignment horizontal="center" vertical="top"/>
    </xf>
    <xf numFmtId="49" fontId="0" fillId="2" borderId="55" xfId="0" applyNumberFormat="1" applyFill="1" applyBorder="1" applyAlignment="1">
      <alignment horizontal="center" vertical="top"/>
    </xf>
    <xf numFmtId="0" fontId="7" fillId="2" borderId="31" xfId="0" applyFont="1" applyFill="1" applyBorder="1" applyAlignment="1">
      <alignment horizontal="left" vertical="top" wrapText="1" indent="2"/>
    </xf>
    <xf numFmtId="0" fontId="3" fillId="3" borderId="28" xfId="0" applyFont="1" applyFill="1" applyBorder="1" applyAlignment="1">
      <alignment vertical="top" wrapText="1"/>
    </xf>
    <xf numFmtId="0" fontId="3" fillId="2" borderId="30" xfId="0" applyFont="1" applyFill="1" applyBorder="1" applyAlignment="1">
      <alignment horizontal="center" vertical="top"/>
    </xf>
    <xf numFmtId="1" fontId="0" fillId="2" borderId="31" xfId="0" applyNumberFormat="1" applyFill="1" applyBorder="1" applyAlignment="1">
      <alignment horizontal="center" vertical="top"/>
    </xf>
    <xf numFmtId="0" fontId="0" fillId="2" borderId="14" xfId="0" applyFill="1" applyBorder="1" applyAlignment="1">
      <alignment horizontal="left" vertical="top" indent="2"/>
    </xf>
    <xf numFmtId="0" fontId="3" fillId="2" borderId="32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 wrapText="1" indent="2"/>
    </xf>
    <xf numFmtId="0" fontId="3" fillId="2" borderId="35" xfId="0" applyFont="1" applyFill="1" applyBorder="1" applyAlignment="1">
      <alignment horizontal="center" vertical="top"/>
    </xf>
    <xf numFmtId="0" fontId="0" fillId="3" borderId="35" xfId="0" applyFill="1" applyBorder="1" applyAlignment="1">
      <alignment horizontal="left" vertical="top" wrapText="1" indent="4"/>
    </xf>
    <xf numFmtId="0" fontId="3" fillId="2" borderId="37" xfId="0" applyFont="1" applyFill="1" applyBorder="1" applyAlignment="1">
      <alignment horizontal="center" vertical="top"/>
    </xf>
    <xf numFmtId="0" fontId="3" fillId="3" borderId="35" xfId="0" applyFont="1" applyFill="1" applyBorder="1" applyAlignment="1">
      <alignment horizontal="left" vertical="top" wrapText="1" indent="2"/>
    </xf>
    <xf numFmtId="0" fontId="3" fillId="3" borderId="2" xfId="0" applyFont="1" applyFill="1" applyBorder="1" applyAlignment="1">
      <alignment horizontal="left" vertical="top" wrapText="1" indent="2"/>
    </xf>
    <xf numFmtId="0" fontId="3" fillId="2" borderId="2" xfId="0" applyFont="1" applyFill="1" applyBorder="1" applyAlignment="1">
      <alignment horizontal="center" vertical="top"/>
    </xf>
    <xf numFmtId="0" fontId="0" fillId="3" borderId="9" xfId="0" applyFill="1" applyBorder="1" applyAlignment="1">
      <alignment horizontal="left" vertical="top" wrapText="1" indent="4"/>
    </xf>
    <xf numFmtId="0" fontId="3" fillId="2" borderId="12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 indent="6"/>
    </xf>
    <xf numFmtId="0" fontId="3" fillId="2" borderId="43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 indent="4"/>
    </xf>
    <xf numFmtId="0" fontId="0" fillId="3" borderId="40" xfId="0" applyFill="1" applyBorder="1" applyAlignment="1">
      <alignment horizontal="left" vertical="top" wrapText="1" indent="6"/>
    </xf>
    <xf numFmtId="0" fontId="4" fillId="2" borderId="40" xfId="0" applyFont="1" applyFill="1" applyBorder="1" applyAlignment="1">
      <alignment horizontal="center" vertical="top"/>
    </xf>
    <xf numFmtId="0" fontId="2" fillId="3" borderId="35" xfId="0" applyFont="1" applyFill="1" applyBorder="1" applyAlignment="1">
      <alignment horizontal="left" vertical="top" wrapText="1" indent="6"/>
    </xf>
    <xf numFmtId="0" fontId="3" fillId="3" borderId="0" xfId="0" applyFont="1" applyFill="1" applyAlignment="1">
      <alignment horizontal="left" wrapText="1"/>
    </xf>
    <xf numFmtId="0" fontId="7" fillId="2" borderId="46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5" fillId="2" borderId="25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/>
    </xf>
    <xf numFmtId="0" fontId="3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4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Z144"/>
  <sheetViews>
    <sheetView tabSelected="1" topLeftCell="A90" workbookViewId="0">
      <selection activeCell="A95" sqref="A95:C95"/>
    </sheetView>
  </sheetViews>
  <sheetFormatPr defaultColWidth="10.5" defaultRowHeight="11.45" customHeight="1" outlineLevelRow="1" x14ac:dyDescent="0.2"/>
  <cols>
    <col min="1" max="1" width="18.6640625" style="2" customWidth="1"/>
    <col min="2" max="2" width="3.5" style="2" customWidth="1"/>
    <col min="3" max="3" width="15.1640625" style="2" customWidth="1"/>
    <col min="4" max="4" width="5.6640625" style="2" customWidth="1"/>
    <col min="5" max="5" width="4" style="2" customWidth="1"/>
    <col min="6" max="6" width="5" style="2" customWidth="1"/>
    <col min="7" max="7" width="3.6640625" style="2" customWidth="1"/>
    <col min="8" max="8" width="3.5" style="2" customWidth="1"/>
    <col min="9" max="9" width="2.6640625" style="2" customWidth="1"/>
    <col min="10" max="10" width="5.83203125" style="2" customWidth="1"/>
    <col min="11" max="11" width="6.33203125" style="2" customWidth="1"/>
    <col min="12" max="19" width="18.5" style="2" customWidth="1"/>
    <col min="20" max="26" width="10.5" style="2" customWidth="1"/>
    <col min="27" max="16384" width="10.5" style="3"/>
  </cols>
  <sheetData>
    <row r="1" spans="1:19" ht="12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"/>
      <c r="S1" s="1"/>
    </row>
    <row r="2" spans="1:19" ht="12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"/>
      <c r="S2" s="1"/>
    </row>
    <row r="3" spans="1:19" ht="12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"/>
      <c r="S3" s="1"/>
    </row>
    <row r="4" spans="1:19" ht="12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4" t="s">
        <v>4</v>
      </c>
      <c r="R4" s="1"/>
      <c r="S4" s="1"/>
    </row>
    <row r="5" spans="1:19" ht="11.1" customHeight="1" x14ac:dyDescent="0.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5" t="s">
        <v>5</v>
      </c>
      <c r="Q5" s="6">
        <v>503127</v>
      </c>
      <c r="R5" s="1"/>
      <c r="S5" s="1"/>
    </row>
    <row r="6" spans="1:19" ht="11.1" customHeight="1" x14ac:dyDescent="0.2">
      <c r="A6" s="99"/>
      <c r="B6" s="99"/>
      <c r="C6" s="99"/>
      <c r="D6" s="7" t="s">
        <v>6</v>
      </c>
      <c r="E6" s="124" t="s">
        <v>7</v>
      </c>
      <c r="F6" s="124"/>
      <c r="G6" s="124"/>
      <c r="H6" s="124"/>
      <c r="I6" s="124"/>
      <c r="J6" s="124"/>
      <c r="K6" s="99" t="s">
        <v>202</v>
      </c>
      <c r="L6" s="99"/>
      <c r="M6" s="7"/>
      <c r="N6" s="7"/>
      <c r="O6" s="1"/>
      <c r="P6" s="5" t="s">
        <v>8</v>
      </c>
      <c r="Q6" s="86">
        <v>44287</v>
      </c>
      <c r="R6" s="1"/>
      <c r="S6" s="1"/>
    </row>
    <row r="7" spans="1:19" ht="11.1" customHeight="1" x14ac:dyDescent="0.2">
      <c r="D7" s="1"/>
      <c r="E7" s="99"/>
      <c r="F7" s="99"/>
      <c r="G7" s="99"/>
      <c r="H7" s="99"/>
      <c r="I7" s="99"/>
      <c r="J7" s="99"/>
      <c r="K7" s="1"/>
      <c r="L7" s="1"/>
      <c r="M7" s="1"/>
      <c r="N7" s="1"/>
      <c r="O7" s="1"/>
      <c r="P7" s="8"/>
      <c r="Q7" s="9"/>
      <c r="R7" s="1"/>
      <c r="S7" s="1"/>
    </row>
    <row r="8" spans="1:19" ht="21.95" customHeight="1" x14ac:dyDescent="0.2">
      <c r="A8" s="102" t="s">
        <v>9</v>
      </c>
      <c r="B8" s="102"/>
      <c r="C8" s="102"/>
      <c r="D8" s="102"/>
      <c r="E8" s="102"/>
      <c r="F8" s="102"/>
      <c r="G8" s="102"/>
      <c r="H8" s="102"/>
      <c r="I8" s="102"/>
      <c r="J8" s="102"/>
      <c r="K8" s="103" t="s">
        <v>10</v>
      </c>
      <c r="L8" s="103"/>
      <c r="M8" s="103"/>
      <c r="N8" s="103"/>
      <c r="O8" s="103"/>
      <c r="P8" s="5" t="s">
        <v>11</v>
      </c>
      <c r="Q8" s="10" t="s">
        <v>12</v>
      </c>
      <c r="R8" s="1"/>
      <c r="S8" s="1"/>
    </row>
    <row r="9" spans="1:19" ht="21.95" customHeight="1" x14ac:dyDescent="0.2">
      <c r="A9" s="105" t="s">
        <v>13</v>
      </c>
      <c r="B9" s="105"/>
      <c r="C9" s="105"/>
      <c r="D9" s="105"/>
      <c r="E9" s="105"/>
      <c r="F9" s="105"/>
      <c r="G9" s="105"/>
      <c r="H9" s="105"/>
      <c r="I9" s="105"/>
      <c r="J9" s="105"/>
      <c r="K9" s="104"/>
      <c r="L9" s="104"/>
      <c r="M9" s="104"/>
      <c r="N9" s="104"/>
      <c r="O9" s="104"/>
      <c r="P9" s="5" t="s">
        <v>14</v>
      </c>
      <c r="Q9" s="10" t="s">
        <v>15</v>
      </c>
      <c r="R9" s="1"/>
      <c r="S9" s="1"/>
    </row>
    <row r="10" spans="1:19" ht="11.1" customHeight="1" x14ac:dyDescent="0.2">
      <c r="A10" s="99" t="s">
        <v>16</v>
      </c>
      <c r="B10" s="99"/>
      <c r="C10" s="99"/>
      <c r="D10" s="1"/>
      <c r="E10" s="99"/>
      <c r="F10" s="99"/>
      <c r="G10" s="99"/>
      <c r="H10" s="99"/>
      <c r="I10" s="99"/>
      <c r="J10" s="99"/>
      <c r="K10" s="106" t="s">
        <v>17</v>
      </c>
      <c r="L10" s="106"/>
      <c r="M10" s="106"/>
      <c r="N10" s="106"/>
      <c r="O10" s="106"/>
      <c r="P10" s="5" t="s">
        <v>18</v>
      </c>
      <c r="Q10" s="10" t="s">
        <v>19</v>
      </c>
      <c r="R10" s="1"/>
      <c r="S10" s="1"/>
    </row>
    <row r="11" spans="1:19" ht="11.1" customHeight="1" x14ac:dyDescent="0.2">
      <c r="A11" s="1" t="s">
        <v>20</v>
      </c>
      <c r="B11" s="1"/>
      <c r="C11" s="1"/>
      <c r="D11" s="1"/>
      <c r="E11" s="99"/>
      <c r="F11" s="99"/>
      <c r="G11" s="99"/>
      <c r="H11" s="99"/>
      <c r="I11" s="99"/>
      <c r="J11" s="99"/>
      <c r="K11" s="1"/>
      <c r="L11" s="1"/>
      <c r="M11" s="1"/>
      <c r="N11" s="1"/>
      <c r="O11" s="1"/>
      <c r="P11" s="5"/>
      <c r="Q11" s="10" t="s">
        <v>6</v>
      </c>
      <c r="R11" s="1"/>
      <c r="S11" s="1"/>
    </row>
    <row r="12" spans="1:19" ht="11.1" customHeight="1" x14ac:dyDescent="0.2">
      <c r="A12" s="1" t="s">
        <v>21</v>
      </c>
      <c r="B12" s="107" t="s">
        <v>22</v>
      </c>
      <c r="C12" s="10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5" t="s">
        <v>23</v>
      </c>
      <c r="Q12" s="11" t="s">
        <v>24</v>
      </c>
      <c r="R12" s="1"/>
      <c r="S12" s="1"/>
    </row>
    <row r="13" spans="1:19" s="2" customFormat="1" ht="11.1" customHeight="1" x14ac:dyDescent="0.2">
      <c r="A13" s="99"/>
      <c r="B13" s="99"/>
      <c r="C13" s="9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s="2" customFormat="1" ht="12.95" customHeight="1" x14ac:dyDescent="0.2">
      <c r="A14" s="100" t="s">
        <v>25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"/>
      <c r="S14" s="1"/>
    </row>
    <row r="15" spans="1:19" s="2" customFormat="1" ht="11.1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1.1" customHeight="1" x14ac:dyDescent="0.2">
      <c r="A16" s="108" t="s">
        <v>26</v>
      </c>
      <c r="B16" s="108"/>
      <c r="C16" s="108"/>
      <c r="D16" s="112" t="s">
        <v>27</v>
      </c>
      <c r="E16" s="114" t="s">
        <v>28</v>
      </c>
      <c r="F16" s="114"/>
      <c r="G16" s="114"/>
      <c r="H16" s="114"/>
      <c r="I16" s="114"/>
      <c r="J16" s="114"/>
      <c r="K16" s="114"/>
      <c r="L16" s="112" t="s">
        <v>29</v>
      </c>
      <c r="M16" s="117" t="s">
        <v>30</v>
      </c>
      <c r="N16" s="117"/>
      <c r="O16" s="117"/>
      <c r="P16" s="117"/>
      <c r="Q16" s="12" t="s">
        <v>31</v>
      </c>
      <c r="R16" s="1"/>
      <c r="S16" s="1"/>
    </row>
    <row r="17" spans="1:19" ht="21.95" customHeight="1" x14ac:dyDescent="0.2">
      <c r="A17" s="109"/>
      <c r="B17" s="110"/>
      <c r="C17" s="111"/>
      <c r="D17" s="113"/>
      <c r="E17" s="115"/>
      <c r="F17" s="116"/>
      <c r="G17" s="116"/>
      <c r="H17" s="116"/>
      <c r="I17" s="116"/>
      <c r="J17" s="116"/>
      <c r="K17" s="116"/>
      <c r="L17" s="113"/>
      <c r="M17" s="13" t="s">
        <v>32</v>
      </c>
      <c r="N17" s="13" t="s">
        <v>33</v>
      </c>
      <c r="O17" s="13" t="s">
        <v>34</v>
      </c>
      <c r="P17" s="13" t="s">
        <v>35</v>
      </c>
      <c r="Q17" s="14" t="s">
        <v>36</v>
      </c>
      <c r="R17" s="1"/>
      <c r="S17" s="1"/>
    </row>
    <row r="18" spans="1:19" ht="11.1" customHeight="1" x14ac:dyDescent="0.2">
      <c r="A18" s="118">
        <v>1</v>
      </c>
      <c r="B18" s="118"/>
      <c r="C18" s="118"/>
      <c r="D18" s="15">
        <v>2</v>
      </c>
      <c r="E18" s="119">
        <v>3</v>
      </c>
      <c r="F18" s="119"/>
      <c r="G18" s="119"/>
      <c r="H18" s="119"/>
      <c r="I18" s="119"/>
      <c r="J18" s="119"/>
      <c r="K18" s="119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  <c r="R18" s="1"/>
      <c r="S18" s="1"/>
    </row>
    <row r="19" spans="1:19" s="21" customFormat="1" ht="12" customHeight="1" x14ac:dyDescent="0.2">
      <c r="A19" s="120" t="s">
        <v>37</v>
      </c>
      <c r="B19" s="120"/>
      <c r="C19" s="120"/>
      <c r="D19" s="16">
        <v>10</v>
      </c>
      <c r="E19" s="121" t="s">
        <v>38</v>
      </c>
      <c r="F19" s="121"/>
      <c r="G19" s="121"/>
      <c r="H19" s="121"/>
      <c r="I19" s="121"/>
      <c r="J19" s="121"/>
      <c r="K19" s="121"/>
      <c r="L19" s="17">
        <f>SUM(L21:L44)</f>
        <v>6319829</v>
      </c>
      <c r="M19" s="17">
        <f>SUM(M21:M46)</f>
        <v>1194243.8400000001</v>
      </c>
      <c r="N19" s="18">
        <v>0</v>
      </c>
      <c r="O19" s="18">
        <v>0</v>
      </c>
      <c r="P19" s="17">
        <f>SUM(P21:P46)</f>
        <v>1194243.8400000001</v>
      </c>
      <c r="Q19" s="19" t="s">
        <v>38</v>
      </c>
      <c r="R19" s="20"/>
      <c r="S19" s="20"/>
    </row>
    <row r="20" spans="1:19" s="2" customFormat="1" ht="11.1" customHeight="1" x14ac:dyDescent="0.2">
      <c r="A20" s="122" t="s">
        <v>39</v>
      </c>
      <c r="B20" s="122"/>
      <c r="C20" s="122"/>
      <c r="D20" s="22"/>
      <c r="E20" s="23"/>
      <c r="F20" s="123"/>
      <c r="G20" s="123"/>
      <c r="H20" s="123"/>
      <c r="I20" s="123"/>
      <c r="J20" s="24"/>
      <c r="K20" s="25"/>
      <c r="L20" s="26"/>
      <c r="M20" s="26"/>
      <c r="N20" s="26"/>
      <c r="O20" s="26"/>
      <c r="P20" s="26"/>
      <c r="Q20" s="27"/>
      <c r="R20" s="1"/>
      <c r="S20" s="1"/>
    </row>
    <row r="21" spans="1:19" s="21" customFormat="1" ht="132.94999999999999" customHeight="1" outlineLevel="1" x14ac:dyDescent="0.2">
      <c r="A21" s="97" t="s">
        <v>40</v>
      </c>
      <c r="B21" s="97"/>
      <c r="C21" s="97"/>
      <c r="D21" s="28"/>
      <c r="E21" s="29" t="s">
        <v>41</v>
      </c>
      <c r="F21" s="98" t="s">
        <v>42</v>
      </c>
      <c r="G21" s="98"/>
      <c r="H21" s="98"/>
      <c r="I21" s="98"/>
      <c r="J21" s="30" t="s">
        <v>43</v>
      </c>
      <c r="K21" s="31" t="s">
        <v>44</v>
      </c>
      <c r="L21" s="32">
        <v>40700</v>
      </c>
      <c r="M21" s="32">
        <v>8928.07</v>
      </c>
      <c r="N21" s="33" t="s">
        <v>45</v>
      </c>
      <c r="O21" s="33" t="s">
        <v>45</v>
      </c>
      <c r="P21" s="32">
        <f t="shared" ref="P21:P27" si="0">M21</f>
        <v>8928.07</v>
      </c>
      <c r="Q21" s="34">
        <f>L21-M21</f>
        <v>31771.93</v>
      </c>
    </row>
    <row r="22" spans="1:19" s="21" customFormat="1" ht="155.1" customHeight="1" outlineLevel="1" x14ac:dyDescent="0.2">
      <c r="A22" s="97" t="s">
        <v>46</v>
      </c>
      <c r="B22" s="97"/>
      <c r="C22" s="97"/>
      <c r="D22" s="28"/>
      <c r="E22" s="29" t="s">
        <v>41</v>
      </c>
      <c r="F22" s="98" t="s">
        <v>47</v>
      </c>
      <c r="G22" s="98"/>
      <c r="H22" s="98"/>
      <c r="I22" s="98"/>
      <c r="J22" s="30" t="s">
        <v>43</v>
      </c>
      <c r="K22" s="31" t="s">
        <v>44</v>
      </c>
      <c r="L22" s="35">
        <v>200</v>
      </c>
      <c r="M22" s="35">
        <v>62.62</v>
      </c>
      <c r="N22" s="33" t="s">
        <v>45</v>
      </c>
      <c r="O22" s="33" t="s">
        <v>45</v>
      </c>
      <c r="P22" s="35">
        <f t="shared" si="0"/>
        <v>62.62</v>
      </c>
      <c r="Q22" s="34">
        <f t="shared" ref="Q22:Q36" si="1">L22-M22</f>
        <v>137.38</v>
      </c>
    </row>
    <row r="23" spans="1:19" s="21" customFormat="1" ht="132.94999999999999" customHeight="1" outlineLevel="1" x14ac:dyDescent="0.2">
      <c r="A23" s="97" t="s">
        <v>48</v>
      </c>
      <c r="B23" s="97"/>
      <c r="C23" s="97"/>
      <c r="D23" s="28"/>
      <c r="E23" s="29" t="s">
        <v>41</v>
      </c>
      <c r="F23" s="98" t="s">
        <v>49</v>
      </c>
      <c r="G23" s="98"/>
      <c r="H23" s="98"/>
      <c r="I23" s="98"/>
      <c r="J23" s="30" t="s">
        <v>43</v>
      </c>
      <c r="K23" s="31" t="s">
        <v>44</v>
      </c>
      <c r="L23" s="32">
        <v>53600</v>
      </c>
      <c r="M23" s="32">
        <v>12497.81</v>
      </c>
      <c r="N23" s="33" t="s">
        <v>45</v>
      </c>
      <c r="O23" s="33" t="s">
        <v>45</v>
      </c>
      <c r="P23" s="32">
        <f t="shared" si="0"/>
        <v>12497.81</v>
      </c>
      <c r="Q23" s="34">
        <f t="shared" si="1"/>
        <v>41102.19</v>
      </c>
    </row>
    <row r="24" spans="1:19" s="21" customFormat="1" ht="132.94999999999999" customHeight="1" outlineLevel="1" x14ac:dyDescent="0.2">
      <c r="A24" s="97" t="s">
        <v>50</v>
      </c>
      <c r="B24" s="97"/>
      <c r="C24" s="97"/>
      <c r="D24" s="28"/>
      <c r="E24" s="29" t="s">
        <v>41</v>
      </c>
      <c r="F24" s="98" t="s">
        <v>51</v>
      </c>
      <c r="G24" s="98"/>
      <c r="H24" s="98"/>
      <c r="I24" s="98"/>
      <c r="J24" s="30" t="s">
        <v>43</v>
      </c>
      <c r="K24" s="31" t="s">
        <v>44</v>
      </c>
      <c r="L24" s="32">
        <v>-5800</v>
      </c>
      <c r="M24" s="32">
        <v>-1594.48</v>
      </c>
      <c r="N24" s="33" t="s">
        <v>45</v>
      </c>
      <c r="O24" s="33" t="s">
        <v>45</v>
      </c>
      <c r="P24" s="32">
        <f t="shared" si="0"/>
        <v>-1594.48</v>
      </c>
      <c r="Q24" s="34">
        <f t="shared" si="1"/>
        <v>-4205.5200000000004</v>
      </c>
    </row>
    <row r="25" spans="1:19" s="21" customFormat="1" ht="132.94999999999999" customHeight="1" outlineLevel="1" x14ac:dyDescent="0.2">
      <c r="A25" s="97" t="s">
        <v>52</v>
      </c>
      <c r="B25" s="97"/>
      <c r="C25" s="97"/>
      <c r="D25" s="28"/>
      <c r="E25" s="29" t="s">
        <v>53</v>
      </c>
      <c r="F25" s="98" t="s">
        <v>54</v>
      </c>
      <c r="G25" s="98"/>
      <c r="H25" s="98"/>
      <c r="I25" s="98"/>
      <c r="J25" s="30" t="s">
        <v>55</v>
      </c>
      <c r="K25" s="31" t="s">
        <v>44</v>
      </c>
      <c r="L25" s="32">
        <v>215000</v>
      </c>
      <c r="M25" s="32">
        <v>37971.910000000003</v>
      </c>
      <c r="N25" s="33" t="s">
        <v>45</v>
      </c>
      <c r="O25" s="33" t="s">
        <v>45</v>
      </c>
      <c r="P25" s="32">
        <f t="shared" si="0"/>
        <v>37971.910000000003</v>
      </c>
      <c r="Q25" s="34">
        <f t="shared" si="1"/>
        <v>177028.09</v>
      </c>
    </row>
    <row r="26" spans="1:19" s="21" customFormat="1" ht="99.95" customHeight="1" outlineLevel="1" x14ac:dyDescent="0.2">
      <c r="A26" s="97" t="s">
        <v>56</v>
      </c>
      <c r="B26" s="97"/>
      <c r="C26" s="97"/>
      <c r="D26" s="28"/>
      <c r="E26" s="29" t="s">
        <v>53</v>
      </c>
      <c r="F26" s="98" t="s">
        <v>54</v>
      </c>
      <c r="G26" s="98"/>
      <c r="H26" s="98"/>
      <c r="I26" s="98"/>
      <c r="J26" s="30" t="s">
        <v>57</v>
      </c>
      <c r="K26" s="31" t="s">
        <v>44</v>
      </c>
      <c r="L26" s="33" t="s">
        <v>45</v>
      </c>
      <c r="M26" s="35">
        <v>18.29</v>
      </c>
      <c r="N26" s="33" t="s">
        <v>45</v>
      </c>
      <c r="O26" s="33" t="s">
        <v>45</v>
      </c>
      <c r="P26" s="35">
        <f t="shared" si="0"/>
        <v>18.29</v>
      </c>
      <c r="Q26" s="34" t="s">
        <v>45</v>
      </c>
    </row>
    <row r="27" spans="1:19" s="21" customFormat="1" ht="132.94999999999999" customHeight="1" outlineLevel="1" x14ac:dyDescent="0.2">
      <c r="A27" s="97" t="s">
        <v>58</v>
      </c>
      <c r="B27" s="97"/>
      <c r="C27" s="97"/>
      <c r="D27" s="28"/>
      <c r="E27" s="29" t="s">
        <v>53</v>
      </c>
      <c r="F27" s="98" t="s">
        <v>54</v>
      </c>
      <c r="G27" s="98"/>
      <c r="H27" s="98"/>
      <c r="I27" s="98"/>
      <c r="J27" s="30" t="s">
        <v>59</v>
      </c>
      <c r="K27" s="31" t="s">
        <v>44</v>
      </c>
      <c r="L27" s="33" t="s">
        <v>45</v>
      </c>
      <c r="M27" s="35">
        <v>40.270000000000003</v>
      </c>
      <c r="N27" s="33"/>
      <c r="O27" s="33"/>
      <c r="P27" s="35">
        <f t="shared" si="0"/>
        <v>40.270000000000003</v>
      </c>
      <c r="Q27" s="34" t="s">
        <v>45</v>
      </c>
    </row>
    <row r="28" spans="1:19" s="21" customFormat="1" ht="89.1" hidden="1" customHeight="1" outlineLevel="1" x14ac:dyDescent="0.2">
      <c r="A28" s="97" t="s">
        <v>60</v>
      </c>
      <c r="B28" s="97"/>
      <c r="C28" s="97"/>
      <c r="D28" s="28"/>
      <c r="E28" s="29" t="s">
        <v>53</v>
      </c>
      <c r="F28" s="98" t="s">
        <v>61</v>
      </c>
      <c r="G28" s="98"/>
      <c r="H28" s="98"/>
      <c r="I28" s="98"/>
      <c r="J28" s="30" t="s">
        <v>55</v>
      </c>
      <c r="K28" s="31" t="s">
        <v>44</v>
      </c>
      <c r="L28" s="33" t="s">
        <v>45</v>
      </c>
      <c r="M28" s="32"/>
      <c r="N28" s="33"/>
      <c r="O28" s="33"/>
      <c r="P28" s="32"/>
      <c r="Q28" s="34" t="s">
        <v>45</v>
      </c>
    </row>
    <row r="29" spans="1:19" s="21" customFormat="1" ht="66.95" hidden="1" customHeight="1" outlineLevel="1" x14ac:dyDescent="0.2">
      <c r="A29" s="97" t="s">
        <v>62</v>
      </c>
      <c r="B29" s="97"/>
      <c r="C29" s="97"/>
      <c r="D29" s="28"/>
      <c r="E29" s="29" t="s">
        <v>53</v>
      </c>
      <c r="F29" s="98" t="s">
        <v>61</v>
      </c>
      <c r="G29" s="98"/>
      <c r="H29" s="98"/>
      <c r="I29" s="98"/>
      <c r="J29" s="30" t="s">
        <v>57</v>
      </c>
      <c r="K29" s="31" t="s">
        <v>44</v>
      </c>
      <c r="L29" s="33" t="s">
        <v>45</v>
      </c>
      <c r="M29" s="35"/>
      <c r="N29" s="33"/>
      <c r="O29" s="33"/>
      <c r="P29" s="35"/>
      <c r="Q29" s="34" t="s">
        <v>45</v>
      </c>
    </row>
    <row r="30" spans="1:19" s="21" customFormat="1" ht="89.1" customHeight="1" outlineLevel="1" x14ac:dyDescent="0.2">
      <c r="A30" s="97" t="s">
        <v>63</v>
      </c>
      <c r="B30" s="97"/>
      <c r="C30" s="97"/>
      <c r="D30" s="28"/>
      <c r="E30" s="29" t="s">
        <v>53</v>
      </c>
      <c r="F30" s="98" t="s">
        <v>64</v>
      </c>
      <c r="G30" s="98"/>
      <c r="H30" s="98"/>
      <c r="I30" s="98"/>
      <c r="J30" s="30" t="s">
        <v>55</v>
      </c>
      <c r="K30" s="31" t="s">
        <v>44</v>
      </c>
      <c r="L30" s="32">
        <v>60000</v>
      </c>
      <c r="M30" s="32">
        <v>11227.89</v>
      </c>
      <c r="N30" s="33" t="s">
        <v>45</v>
      </c>
      <c r="O30" s="33" t="s">
        <v>45</v>
      </c>
      <c r="P30" s="32">
        <f>M30</f>
        <v>11227.89</v>
      </c>
      <c r="Q30" s="34">
        <f t="shared" si="1"/>
        <v>48772.11</v>
      </c>
    </row>
    <row r="31" spans="1:19" s="21" customFormat="1" ht="66.95" customHeight="1" outlineLevel="1" x14ac:dyDescent="0.2">
      <c r="A31" s="97" t="s">
        <v>65</v>
      </c>
      <c r="B31" s="97"/>
      <c r="C31" s="97"/>
      <c r="D31" s="28"/>
      <c r="E31" s="29" t="s">
        <v>53</v>
      </c>
      <c r="F31" s="98" t="s">
        <v>64</v>
      </c>
      <c r="G31" s="98"/>
      <c r="H31" s="98"/>
      <c r="I31" s="98"/>
      <c r="J31" s="30" t="s">
        <v>57</v>
      </c>
      <c r="K31" s="31" t="s">
        <v>44</v>
      </c>
      <c r="L31" s="32" t="s">
        <v>45</v>
      </c>
      <c r="M31" s="32">
        <v>344.02</v>
      </c>
      <c r="N31" s="33" t="s">
        <v>45</v>
      </c>
      <c r="O31" s="33" t="s">
        <v>45</v>
      </c>
      <c r="P31" s="32">
        <f>M31</f>
        <v>344.02</v>
      </c>
      <c r="Q31" s="34" t="s">
        <v>45</v>
      </c>
    </row>
    <row r="32" spans="1:19" s="21" customFormat="1" ht="78" customHeight="1" outlineLevel="1" x14ac:dyDescent="0.2">
      <c r="A32" s="97" t="s">
        <v>66</v>
      </c>
      <c r="B32" s="97"/>
      <c r="C32" s="97"/>
      <c r="D32" s="28"/>
      <c r="E32" s="29" t="s">
        <v>53</v>
      </c>
      <c r="F32" s="98" t="s">
        <v>67</v>
      </c>
      <c r="G32" s="98"/>
      <c r="H32" s="98"/>
      <c r="I32" s="98"/>
      <c r="J32" s="30" t="s">
        <v>55</v>
      </c>
      <c r="K32" s="31" t="s">
        <v>44</v>
      </c>
      <c r="L32" s="32">
        <v>381000</v>
      </c>
      <c r="M32" s="32">
        <v>85254</v>
      </c>
      <c r="N32" s="33" t="s">
        <v>45</v>
      </c>
      <c r="O32" s="33" t="s">
        <v>45</v>
      </c>
      <c r="P32" s="32">
        <f>M32</f>
        <v>85254</v>
      </c>
      <c r="Q32" s="92">
        <f>L32-M32</f>
        <v>295746</v>
      </c>
    </row>
    <row r="33" spans="1:19" s="21" customFormat="1" ht="60.75" hidden="1" customHeight="1" outlineLevel="1" x14ac:dyDescent="0.2">
      <c r="A33" s="101" t="s">
        <v>200</v>
      </c>
      <c r="B33" s="97"/>
      <c r="C33" s="97"/>
      <c r="D33" s="28"/>
      <c r="E33" s="29" t="s">
        <v>53</v>
      </c>
      <c r="F33" s="98" t="s">
        <v>67</v>
      </c>
      <c r="G33" s="98"/>
      <c r="H33" s="98"/>
      <c r="I33" s="98"/>
      <c r="J33" s="85">
        <v>2100</v>
      </c>
      <c r="K33" s="31" t="s">
        <v>44</v>
      </c>
      <c r="L33" s="32"/>
      <c r="M33" s="32"/>
      <c r="N33" s="33"/>
      <c r="O33" s="33"/>
      <c r="P33" s="32"/>
      <c r="Q33" s="34" t="s">
        <v>45</v>
      </c>
    </row>
    <row r="34" spans="1:19" s="21" customFormat="1" ht="78" customHeight="1" outlineLevel="1" x14ac:dyDescent="0.2">
      <c r="A34" s="97" t="s">
        <v>68</v>
      </c>
      <c r="B34" s="97"/>
      <c r="C34" s="97"/>
      <c r="D34" s="28"/>
      <c r="E34" s="29" t="s">
        <v>53</v>
      </c>
      <c r="F34" s="98" t="s">
        <v>69</v>
      </c>
      <c r="G34" s="98"/>
      <c r="H34" s="98"/>
      <c r="I34" s="98"/>
      <c r="J34" s="30" t="s">
        <v>55</v>
      </c>
      <c r="K34" s="31" t="s">
        <v>44</v>
      </c>
      <c r="L34" s="32">
        <v>115000</v>
      </c>
      <c r="M34" s="32">
        <v>15267.05</v>
      </c>
      <c r="N34" s="33" t="s">
        <v>45</v>
      </c>
      <c r="O34" s="33" t="s">
        <v>45</v>
      </c>
      <c r="P34" s="32">
        <f>M34</f>
        <v>15267.05</v>
      </c>
      <c r="Q34" s="34">
        <f t="shared" si="1"/>
        <v>99732.95</v>
      </c>
    </row>
    <row r="35" spans="1:19" s="21" customFormat="1" ht="56.1" customHeight="1" outlineLevel="1" x14ac:dyDescent="0.2">
      <c r="A35" s="97" t="s">
        <v>70</v>
      </c>
      <c r="B35" s="97"/>
      <c r="C35" s="97"/>
      <c r="D35" s="28"/>
      <c r="E35" s="29" t="s">
        <v>53</v>
      </c>
      <c r="F35" s="98" t="s">
        <v>69</v>
      </c>
      <c r="G35" s="98"/>
      <c r="H35" s="98"/>
      <c r="I35" s="98"/>
      <c r="J35" s="30" t="s">
        <v>57</v>
      </c>
      <c r="K35" s="31" t="s">
        <v>44</v>
      </c>
      <c r="L35" s="33" t="s">
        <v>45</v>
      </c>
      <c r="M35" s="35">
        <v>136.38999999999999</v>
      </c>
      <c r="N35" s="33" t="s">
        <v>45</v>
      </c>
      <c r="O35" s="33" t="s">
        <v>45</v>
      </c>
      <c r="P35" s="35">
        <f>M35</f>
        <v>136.38999999999999</v>
      </c>
      <c r="Q35" s="34" t="s">
        <v>45</v>
      </c>
    </row>
    <row r="36" spans="1:19" s="21" customFormat="1" ht="122.1" customHeight="1" outlineLevel="1" x14ac:dyDescent="0.2">
      <c r="A36" s="97" t="s">
        <v>71</v>
      </c>
      <c r="B36" s="97"/>
      <c r="C36" s="97"/>
      <c r="D36" s="28"/>
      <c r="E36" s="29" t="s">
        <v>15</v>
      </c>
      <c r="F36" s="98" t="s">
        <v>72</v>
      </c>
      <c r="G36" s="98"/>
      <c r="H36" s="98"/>
      <c r="I36" s="98"/>
      <c r="J36" s="30" t="s">
        <v>55</v>
      </c>
      <c r="K36" s="31" t="s">
        <v>44</v>
      </c>
      <c r="L36" s="32">
        <v>10000</v>
      </c>
      <c r="M36" s="32">
        <v>2600</v>
      </c>
      <c r="N36" s="33" t="s">
        <v>45</v>
      </c>
      <c r="O36" s="33" t="s">
        <v>45</v>
      </c>
      <c r="P36" s="32">
        <f>M36</f>
        <v>2600</v>
      </c>
      <c r="Q36" s="34">
        <f t="shared" si="1"/>
        <v>7400</v>
      </c>
    </row>
    <row r="37" spans="1:19" s="21" customFormat="1" ht="33" customHeight="1" outlineLevel="1" x14ac:dyDescent="0.2">
      <c r="A37" s="97" t="s">
        <v>73</v>
      </c>
      <c r="B37" s="97"/>
      <c r="C37" s="97"/>
      <c r="D37" s="28"/>
      <c r="E37" s="29" t="s">
        <v>15</v>
      </c>
      <c r="F37" s="98" t="s">
        <v>74</v>
      </c>
      <c r="G37" s="98"/>
      <c r="H37" s="98"/>
      <c r="I37" s="98"/>
      <c r="J37" s="30" t="s">
        <v>43</v>
      </c>
      <c r="K37" s="31" t="s">
        <v>75</v>
      </c>
      <c r="L37" s="32">
        <v>2180900</v>
      </c>
      <c r="M37" s="32">
        <v>485553</v>
      </c>
      <c r="N37" s="33" t="s">
        <v>45</v>
      </c>
      <c r="O37" s="33" t="s">
        <v>45</v>
      </c>
      <c r="P37" s="32">
        <f>M37</f>
        <v>485553</v>
      </c>
      <c r="Q37" s="92">
        <f>L37-M37</f>
        <v>1695347</v>
      </c>
    </row>
    <row r="38" spans="1:19" s="21" customFormat="1" ht="56.1" customHeight="1" outlineLevel="1" x14ac:dyDescent="0.2">
      <c r="A38" s="97" t="s">
        <v>76</v>
      </c>
      <c r="B38" s="97"/>
      <c r="C38" s="97"/>
      <c r="D38" s="28"/>
      <c r="E38" s="29" t="s">
        <v>15</v>
      </c>
      <c r="F38" s="98" t="s">
        <v>77</v>
      </c>
      <c r="G38" s="98"/>
      <c r="H38" s="98"/>
      <c r="I38" s="98"/>
      <c r="J38" s="30" t="s">
        <v>78</v>
      </c>
      <c r="K38" s="31" t="s">
        <v>75</v>
      </c>
      <c r="L38" s="32">
        <v>73400</v>
      </c>
      <c r="M38" s="32" t="s">
        <v>45</v>
      </c>
      <c r="N38" s="33" t="s">
        <v>45</v>
      </c>
      <c r="O38" s="33" t="s">
        <v>45</v>
      </c>
      <c r="P38" s="32" t="s">
        <v>45</v>
      </c>
      <c r="Q38" s="34">
        <f>L38</f>
        <v>73400</v>
      </c>
    </row>
    <row r="39" spans="1:19" s="21" customFormat="1" ht="66.95" customHeight="1" outlineLevel="1" x14ac:dyDescent="0.2">
      <c r="A39" s="97" t="s">
        <v>79</v>
      </c>
      <c r="B39" s="97"/>
      <c r="C39" s="97"/>
      <c r="D39" s="28"/>
      <c r="E39" s="29" t="s">
        <v>15</v>
      </c>
      <c r="F39" s="98" t="s">
        <v>77</v>
      </c>
      <c r="G39" s="98"/>
      <c r="H39" s="98"/>
      <c r="I39" s="98"/>
      <c r="J39" s="30" t="s">
        <v>80</v>
      </c>
      <c r="K39" s="31" t="s">
        <v>75</v>
      </c>
      <c r="L39" s="32">
        <v>119029</v>
      </c>
      <c r="M39" s="32" t="s">
        <v>45</v>
      </c>
      <c r="N39" s="33" t="s">
        <v>45</v>
      </c>
      <c r="O39" s="33" t="s">
        <v>45</v>
      </c>
      <c r="P39" s="32" t="str">
        <f t="shared" ref="P39:P44" si="2">M39</f>
        <v>-</v>
      </c>
      <c r="Q39" s="92">
        <f>L39</f>
        <v>119029</v>
      </c>
    </row>
    <row r="40" spans="1:19" s="21" customFormat="1" ht="66.95" customHeight="1" outlineLevel="1" x14ac:dyDescent="0.2">
      <c r="A40" s="125" t="s">
        <v>192</v>
      </c>
      <c r="B40" s="125"/>
      <c r="C40" s="125"/>
      <c r="D40" s="36"/>
      <c r="E40" s="37" t="s">
        <v>15</v>
      </c>
      <c r="F40" s="126" t="s">
        <v>77</v>
      </c>
      <c r="G40" s="126"/>
      <c r="H40" s="126"/>
      <c r="I40" s="126"/>
      <c r="J40" s="38" t="s">
        <v>88</v>
      </c>
      <c r="K40" s="39" t="s">
        <v>75</v>
      </c>
      <c r="L40" s="40">
        <v>542970</v>
      </c>
      <c r="M40" s="40" t="s">
        <v>45</v>
      </c>
      <c r="N40" s="41" t="s">
        <v>45</v>
      </c>
      <c r="O40" s="41" t="s">
        <v>45</v>
      </c>
      <c r="P40" s="40" t="str">
        <f t="shared" si="2"/>
        <v>-</v>
      </c>
      <c r="Q40" s="92">
        <f>L40</f>
        <v>542970</v>
      </c>
    </row>
    <row r="41" spans="1:19" s="21" customFormat="1" ht="66.95" hidden="1" customHeight="1" outlineLevel="1" x14ac:dyDescent="0.2">
      <c r="A41" s="125" t="s">
        <v>193</v>
      </c>
      <c r="B41" s="125"/>
      <c r="C41" s="125"/>
      <c r="D41" s="36"/>
      <c r="E41" s="37" t="s">
        <v>15</v>
      </c>
      <c r="F41" s="126" t="s">
        <v>77</v>
      </c>
      <c r="G41" s="126"/>
      <c r="H41" s="126"/>
      <c r="I41" s="126"/>
      <c r="J41" s="38" t="s">
        <v>89</v>
      </c>
      <c r="K41" s="39" t="s">
        <v>75</v>
      </c>
      <c r="L41" s="40"/>
      <c r="M41" s="40"/>
      <c r="N41" s="41"/>
      <c r="O41" s="41"/>
      <c r="P41" s="40"/>
      <c r="Q41" s="34" t="s">
        <v>45</v>
      </c>
    </row>
    <row r="42" spans="1:19" s="21" customFormat="1" ht="89.1" customHeight="1" outlineLevel="1" x14ac:dyDescent="0.2">
      <c r="A42" s="97" t="s">
        <v>81</v>
      </c>
      <c r="B42" s="97"/>
      <c r="C42" s="97"/>
      <c r="D42" s="28"/>
      <c r="E42" s="29" t="s">
        <v>15</v>
      </c>
      <c r="F42" s="98" t="s">
        <v>82</v>
      </c>
      <c r="G42" s="98"/>
      <c r="H42" s="98"/>
      <c r="I42" s="98"/>
      <c r="J42" s="30" t="s">
        <v>83</v>
      </c>
      <c r="K42" s="31" t="s">
        <v>75</v>
      </c>
      <c r="L42" s="32">
        <f>4400+500</f>
        <v>4900</v>
      </c>
      <c r="M42" s="32">
        <v>1232</v>
      </c>
      <c r="N42" s="33" t="s">
        <v>45</v>
      </c>
      <c r="O42" s="33" t="s">
        <v>45</v>
      </c>
      <c r="P42" s="32">
        <f t="shared" si="2"/>
        <v>1232</v>
      </c>
      <c r="Q42" s="92">
        <f>L42-M42</f>
        <v>3668</v>
      </c>
    </row>
    <row r="43" spans="1:19" s="21" customFormat="1" ht="56.1" customHeight="1" outlineLevel="1" x14ac:dyDescent="0.2">
      <c r="A43" s="97" t="s">
        <v>84</v>
      </c>
      <c r="B43" s="97"/>
      <c r="C43" s="97"/>
      <c r="D43" s="28"/>
      <c r="E43" s="29" t="s">
        <v>15</v>
      </c>
      <c r="F43" s="98" t="s">
        <v>85</v>
      </c>
      <c r="G43" s="98"/>
      <c r="H43" s="98"/>
      <c r="I43" s="98"/>
      <c r="J43" s="30" t="s">
        <v>43</v>
      </c>
      <c r="K43" s="31" t="s">
        <v>75</v>
      </c>
      <c r="L43" s="32">
        <f>4600+109200</f>
        <v>113800</v>
      </c>
      <c r="M43" s="32">
        <v>27300</v>
      </c>
      <c r="N43" s="33" t="s">
        <v>45</v>
      </c>
      <c r="O43" s="33" t="s">
        <v>45</v>
      </c>
      <c r="P43" s="32">
        <f t="shared" si="2"/>
        <v>27300</v>
      </c>
      <c r="Q43" s="92">
        <f>L43-M43</f>
        <v>86500</v>
      </c>
    </row>
    <row r="44" spans="1:19" s="21" customFormat="1" ht="33" customHeight="1" outlineLevel="1" x14ac:dyDescent="0.2">
      <c r="A44" s="97" t="s">
        <v>86</v>
      </c>
      <c r="B44" s="97"/>
      <c r="C44" s="97"/>
      <c r="D44" s="28"/>
      <c r="E44" s="29" t="s">
        <v>15</v>
      </c>
      <c r="F44" s="98" t="s">
        <v>87</v>
      </c>
      <c r="G44" s="98"/>
      <c r="H44" s="98"/>
      <c r="I44" s="98"/>
      <c r="J44" s="30" t="s">
        <v>43</v>
      </c>
      <c r="K44" s="31" t="s">
        <v>75</v>
      </c>
      <c r="L44" s="32">
        <f>18630+2396500</f>
        <v>2415130</v>
      </c>
      <c r="M44" s="32">
        <v>507405</v>
      </c>
      <c r="N44" s="33" t="s">
        <v>45</v>
      </c>
      <c r="O44" s="33" t="s">
        <v>45</v>
      </c>
      <c r="P44" s="32">
        <f t="shared" si="2"/>
        <v>507405</v>
      </c>
      <c r="Q44" s="92">
        <f>L44-M44</f>
        <v>1907725</v>
      </c>
    </row>
    <row r="45" spans="1:19" s="21" customFormat="1" ht="37.5" hidden="1" customHeight="1" outlineLevel="1" x14ac:dyDescent="0.2">
      <c r="A45" s="125" t="s">
        <v>194</v>
      </c>
      <c r="B45" s="125"/>
      <c r="C45" s="125"/>
      <c r="D45" s="28"/>
      <c r="E45" s="29" t="s">
        <v>15</v>
      </c>
      <c r="F45" s="98" t="s">
        <v>90</v>
      </c>
      <c r="G45" s="98"/>
      <c r="H45" s="98"/>
      <c r="I45" s="98"/>
      <c r="J45" s="30" t="s">
        <v>43</v>
      </c>
      <c r="K45" s="31" t="s">
        <v>75</v>
      </c>
      <c r="L45" s="32"/>
      <c r="M45" s="32"/>
      <c r="N45" s="33"/>
      <c r="O45" s="33"/>
      <c r="P45" s="32"/>
      <c r="Q45" s="92" t="s">
        <v>45</v>
      </c>
    </row>
    <row r="46" spans="1:19" s="21" customFormat="1" ht="29.25" hidden="1" customHeight="1" outlineLevel="1" x14ac:dyDescent="0.2">
      <c r="A46" s="125" t="s">
        <v>195</v>
      </c>
      <c r="B46" s="125"/>
      <c r="C46" s="125"/>
      <c r="D46" s="28"/>
      <c r="E46" s="29" t="s">
        <v>15</v>
      </c>
      <c r="F46" s="98" t="s">
        <v>91</v>
      </c>
      <c r="G46" s="98"/>
      <c r="H46" s="98"/>
      <c r="I46" s="98"/>
      <c r="J46" s="30" t="s">
        <v>43</v>
      </c>
      <c r="K46" s="31" t="s">
        <v>75</v>
      </c>
      <c r="L46" s="32"/>
      <c r="M46" s="32"/>
      <c r="N46" s="33"/>
      <c r="O46" s="33"/>
      <c r="P46" s="32"/>
      <c r="Q46" s="92" t="s">
        <v>45</v>
      </c>
    </row>
    <row r="47" spans="1:19" s="2" customFormat="1" ht="11.1" customHeight="1" x14ac:dyDescent="0.2">
      <c r="A47" s="127" t="s">
        <v>6</v>
      </c>
      <c r="B47" s="127"/>
      <c r="C47" s="127"/>
      <c r="D47" s="43"/>
      <c r="E47" s="128"/>
      <c r="F47" s="128"/>
      <c r="G47" s="128"/>
      <c r="H47" s="128"/>
      <c r="I47" s="128"/>
      <c r="J47" s="128"/>
      <c r="K47" s="43"/>
      <c r="L47" s="43"/>
      <c r="M47" s="43"/>
      <c r="N47" s="43"/>
      <c r="O47" s="43"/>
      <c r="P47" s="43"/>
      <c r="Q47" s="43" t="s">
        <v>6</v>
      </c>
      <c r="R47" s="1"/>
      <c r="S47" s="1"/>
    </row>
    <row r="48" spans="1:19" s="2" customFormat="1" ht="12" customHeight="1" x14ac:dyDescent="0.2">
      <c r="A48" s="100" t="s">
        <v>92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"/>
      <c r="S48" s="1"/>
    </row>
    <row r="49" spans="1:19" s="2" customFormat="1" ht="11.1" customHeight="1" x14ac:dyDescent="0.2">
      <c r="A49" s="99"/>
      <c r="B49" s="99"/>
      <c r="C49" s="99"/>
      <c r="D49" s="1"/>
      <c r="E49" s="99"/>
      <c r="F49" s="99"/>
      <c r="G49" s="99"/>
      <c r="H49" s="99"/>
      <c r="I49" s="99"/>
      <c r="J49" s="99"/>
      <c r="K49" s="1"/>
      <c r="L49" s="1"/>
      <c r="M49" s="1"/>
      <c r="N49" s="1"/>
      <c r="O49" s="1"/>
      <c r="P49" s="1"/>
      <c r="Q49" s="1"/>
      <c r="R49" s="1"/>
      <c r="S49" s="1"/>
    </row>
    <row r="50" spans="1:19" s="2" customFormat="1" ht="11.1" customHeight="1" x14ac:dyDescent="0.2">
      <c r="A50" s="108" t="s">
        <v>26</v>
      </c>
      <c r="B50" s="108"/>
      <c r="C50" s="108"/>
      <c r="D50" s="112" t="s">
        <v>27</v>
      </c>
      <c r="E50" s="114" t="s">
        <v>93</v>
      </c>
      <c r="F50" s="114"/>
      <c r="G50" s="114"/>
      <c r="H50" s="114"/>
      <c r="I50" s="114"/>
      <c r="J50" s="114"/>
      <c r="K50" s="114"/>
      <c r="L50" s="112" t="s">
        <v>29</v>
      </c>
      <c r="M50" s="112" t="s">
        <v>94</v>
      </c>
      <c r="N50" s="117" t="s">
        <v>30</v>
      </c>
      <c r="O50" s="117"/>
      <c r="P50" s="117"/>
      <c r="Q50" s="117"/>
      <c r="R50" s="112" t="s">
        <v>95</v>
      </c>
      <c r="S50" s="112"/>
    </row>
    <row r="51" spans="1:19" s="2" customFormat="1" ht="33" customHeight="1" x14ac:dyDescent="0.2">
      <c r="A51" s="109"/>
      <c r="B51" s="110"/>
      <c r="C51" s="111"/>
      <c r="D51" s="113"/>
      <c r="E51" s="115"/>
      <c r="F51" s="116"/>
      <c r="G51" s="116"/>
      <c r="H51" s="116"/>
      <c r="I51" s="116"/>
      <c r="J51" s="116"/>
      <c r="K51" s="116"/>
      <c r="L51" s="113"/>
      <c r="M51" s="113"/>
      <c r="N51" s="13" t="s">
        <v>32</v>
      </c>
      <c r="O51" s="13" t="s">
        <v>33</v>
      </c>
      <c r="P51" s="13" t="s">
        <v>34</v>
      </c>
      <c r="Q51" s="13" t="s">
        <v>35</v>
      </c>
      <c r="R51" s="13" t="s">
        <v>96</v>
      </c>
      <c r="S51" s="13" t="s">
        <v>97</v>
      </c>
    </row>
    <row r="52" spans="1:19" s="2" customFormat="1" ht="11.1" customHeight="1" x14ac:dyDescent="0.2">
      <c r="A52" s="118">
        <v>1</v>
      </c>
      <c r="B52" s="118"/>
      <c r="C52" s="118"/>
      <c r="D52" s="15">
        <v>2</v>
      </c>
      <c r="E52" s="119">
        <v>3</v>
      </c>
      <c r="F52" s="119"/>
      <c r="G52" s="119"/>
      <c r="H52" s="119"/>
      <c r="I52" s="119"/>
      <c r="J52" s="119"/>
      <c r="K52" s="119"/>
      <c r="L52" s="15">
        <v>4</v>
      </c>
      <c r="M52" s="15">
        <v>5</v>
      </c>
      <c r="N52" s="15">
        <v>6</v>
      </c>
      <c r="O52" s="15">
        <v>7</v>
      </c>
      <c r="P52" s="15">
        <v>8</v>
      </c>
      <c r="Q52" s="15">
        <v>9</v>
      </c>
      <c r="R52" s="44" t="s">
        <v>98</v>
      </c>
      <c r="S52" s="44" t="s">
        <v>99</v>
      </c>
    </row>
    <row r="53" spans="1:19" s="21" customFormat="1" ht="12" customHeight="1" x14ac:dyDescent="0.2">
      <c r="A53" s="120" t="s">
        <v>100</v>
      </c>
      <c r="B53" s="120"/>
      <c r="C53" s="120"/>
      <c r="D53" s="45">
        <v>200</v>
      </c>
      <c r="E53" s="121" t="s">
        <v>38</v>
      </c>
      <c r="F53" s="121"/>
      <c r="G53" s="121"/>
      <c r="H53" s="121"/>
      <c r="I53" s="121"/>
      <c r="J53" s="121"/>
      <c r="K53" s="121"/>
      <c r="L53" s="17">
        <f>SUM(L55:L101)</f>
        <v>6354705.8899999997</v>
      </c>
      <c r="M53" s="17">
        <f>SUM(M55:M101)</f>
        <v>6354705.8899999997</v>
      </c>
      <c r="N53" s="17">
        <f>SUM(N55:N101)</f>
        <v>1147030.9099999999</v>
      </c>
      <c r="O53" s="18">
        <v>0</v>
      </c>
      <c r="P53" s="18">
        <v>0</v>
      </c>
      <c r="Q53" s="17">
        <f>Q59+Q67+Q68+Q70+Q71+Q72+Q73+Q84+Q85+Q86+Q93+Q98+Q100</f>
        <v>1029624.57</v>
      </c>
      <c r="R53" s="17">
        <f>SUM(R55:R101)</f>
        <v>5207674.9800000004</v>
      </c>
      <c r="S53" s="17">
        <f>SUM(S55:S101)</f>
        <v>5207674.9800000004</v>
      </c>
    </row>
    <row r="54" spans="1:19" s="2" customFormat="1" ht="11.1" customHeight="1" x14ac:dyDescent="0.2">
      <c r="A54" s="122" t="s">
        <v>39</v>
      </c>
      <c r="B54" s="122"/>
      <c r="C54" s="122"/>
      <c r="D54" s="47"/>
      <c r="E54" s="23"/>
      <c r="F54" s="24"/>
      <c r="G54" s="123"/>
      <c r="H54" s="123"/>
      <c r="I54" s="123"/>
      <c r="J54" s="123"/>
      <c r="K54" s="25"/>
      <c r="L54" s="26"/>
      <c r="M54" s="26"/>
      <c r="N54" s="26"/>
      <c r="O54" s="26"/>
      <c r="P54" s="26"/>
      <c r="Q54" s="26"/>
      <c r="R54" s="26"/>
      <c r="S54" s="27"/>
    </row>
    <row r="55" spans="1:19" s="2" customFormat="1" ht="24.75" hidden="1" customHeight="1" x14ac:dyDescent="0.2">
      <c r="A55" s="97" t="s">
        <v>101</v>
      </c>
      <c r="B55" s="97"/>
      <c r="C55" s="97"/>
      <c r="D55" s="28"/>
      <c r="E55" s="29" t="s">
        <v>15</v>
      </c>
      <c r="F55" s="91" t="s">
        <v>102</v>
      </c>
      <c r="G55" s="98" t="s">
        <v>103</v>
      </c>
      <c r="H55" s="98"/>
      <c r="I55" s="98">
        <v>10350</v>
      </c>
      <c r="J55" s="98"/>
      <c r="K55" s="31" t="s">
        <v>105</v>
      </c>
      <c r="L55" s="32"/>
      <c r="M55" s="32"/>
      <c r="N55" s="32"/>
      <c r="O55" s="33" t="s">
        <v>45</v>
      </c>
      <c r="P55" s="33" t="s">
        <v>45</v>
      </c>
      <c r="Q55" s="32">
        <f>N55</f>
        <v>0</v>
      </c>
      <c r="R55" s="84" t="s">
        <v>45</v>
      </c>
      <c r="S55" s="34" t="str">
        <f>R55</f>
        <v>-</v>
      </c>
    </row>
    <row r="56" spans="1:19" s="2" customFormat="1" ht="71.25" hidden="1" customHeight="1" x14ac:dyDescent="0.2">
      <c r="A56" s="97" t="s">
        <v>106</v>
      </c>
      <c r="B56" s="97"/>
      <c r="C56" s="97"/>
      <c r="D56" s="28"/>
      <c r="E56" s="29" t="s">
        <v>15</v>
      </c>
      <c r="F56" s="91" t="s">
        <v>102</v>
      </c>
      <c r="G56" s="98" t="s">
        <v>103</v>
      </c>
      <c r="H56" s="98"/>
      <c r="I56" s="98">
        <v>10350</v>
      </c>
      <c r="J56" s="98"/>
      <c r="K56" s="31" t="s">
        <v>107</v>
      </c>
      <c r="L56" s="32"/>
      <c r="M56" s="32"/>
      <c r="N56" s="32"/>
      <c r="O56" s="33" t="s">
        <v>45</v>
      </c>
      <c r="P56" s="33" t="s">
        <v>45</v>
      </c>
      <c r="Q56" s="32">
        <f>N56</f>
        <v>0</v>
      </c>
      <c r="R56" s="84" t="s">
        <v>45</v>
      </c>
      <c r="S56" s="34" t="str">
        <f>R56</f>
        <v>-</v>
      </c>
    </row>
    <row r="57" spans="1:19" s="21" customFormat="1" ht="21.95" hidden="1" customHeight="1" outlineLevel="1" x14ac:dyDescent="0.2">
      <c r="A57" s="97" t="s">
        <v>101</v>
      </c>
      <c r="B57" s="97"/>
      <c r="C57" s="97"/>
      <c r="D57" s="28"/>
      <c r="E57" s="29" t="s">
        <v>15</v>
      </c>
      <c r="F57" s="30" t="s">
        <v>102</v>
      </c>
      <c r="G57" s="98" t="s">
        <v>103</v>
      </c>
      <c r="H57" s="98"/>
      <c r="I57" s="98" t="s">
        <v>104</v>
      </c>
      <c r="J57" s="98"/>
      <c r="K57" s="31" t="s">
        <v>105</v>
      </c>
      <c r="L57" s="32"/>
      <c r="M57" s="32"/>
      <c r="N57" s="32"/>
      <c r="O57" s="33" t="s">
        <v>45</v>
      </c>
      <c r="P57" s="33" t="s">
        <v>45</v>
      </c>
      <c r="Q57" s="32">
        <f>N57</f>
        <v>0</v>
      </c>
      <c r="R57" s="84" t="s">
        <v>45</v>
      </c>
      <c r="S57" s="34" t="str">
        <f>R57</f>
        <v>-</v>
      </c>
    </row>
    <row r="58" spans="1:19" s="21" customFormat="1" ht="66.95" hidden="1" customHeight="1" outlineLevel="1" x14ac:dyDescent="0.2">
      <c r="A58" s="97" t="s">
        <v>106</v>
      </c>
      <c r="B58" s="97"/>
      <c r="C58" s="97"/>
      <c r="D58" s="28"/>
      <c r="E58" s="29" t="s">
        <v>15</v>
      </c>
      <c r="F58" s="30" t="s">
        <v>102</v>
      </c>
      <c r="G58" s="98" t="s">
        <v>103</v>
      </c>
      <c r="H58" s="98"/>
      <c r="I58" s="98" t="s">
        <v>104</v>
      </c>
      <c r="J58" s="98"/>
      <c r="K58" s="31" t="s">
        <v>107</v>
      </c>
      <c r="L58" s="32"/>
      <c r="M58" s="32"/>
      <c r="N58" s="32"/>
      <c r="O58" s="33" t="s">
        <v>45</v>
      </c>
      <c r="P58" s="33" t="s">
        <v>45</v>
      </c>
      <c r="Q58" s="32">
        <f>N58</f>
        <v>0</v>
      </c>
      <c r="R58" s="84" t="s">
        <v>45</v>
      </c>
      <c r="S58" s="34" t="str">
        <f>R58</f>
        <v>-</v>
      </c>
    </row>
    <row r="59" spans="1:19" s="21" customFormat="1" ht="21.95" customHeight="1" outlineLevel="1" x14ac:dyDescent="0.2">
      <c r="A59" s="97" t="s">
        <v>101</v>
      </c>
      <c r="B59" s="97"/>
      <c r="C59" s="97"/>
      <c r="D59" s="28"/>
      <c r="E59" s="29" t="s">
        <v>15</v>
      </c>
      <c r="F59" s="30" t="s">
        <v>102</v>
      </c>
      <c r="G59" s="98" t="s">
        <v>103</v>
      </c>
      <c r="H59" s="98"/>
      <c r="I59" s="98" t="s">
        <v>108</v>
      </c>
      <c r="J59" s="98"/>
      <c r="K59" s="31" t="s">
        <v>105</v>
      </c>
      <c r="L59" s="32">
        <v>721997</v>
      </c>
      <c r="M59" s="32">
        <f>L59</f>
        <v>721997</v>
      </c>
      <c r="N59" s="32">
        <v>127166.6</v>
      </c>
      <c r="O59" s="33" t="s">
        <v>45</v>
      </c>
      <c r="P59" s="33" t="s">
        <v>45</v>
      </c>
      <c r="Q59" s="32">
        <f t="shared" ref="Q59:Q67" si="3">N59</f>
        <v>127166.6</v>
      </c>
      <c r="R59" s="32">
        <f>L59-N59</f>
        <v>594830.4</v>
      </c>
      <c r="S59" s="34">
        <f>R59</f>
        <v>594830.4</v>
      </c>
    </row>
    <row r="60" spans="1:19" s="21" customFormat="1" ht="66.95" customHeight="1" outlineLevel="1" x14ac:dyDescent="0.2">
      <c r="A60" s="97" t="s">
        <v>106</v>
      </c>
      <c r="B60" s="97"/>
      <c r="C60" s="97"/>
      <c r="D60" s="28"/>
      <c r="E60" s="29" t="s">
        <v>15</v>
      </c>
      <c r="F60" s="30" t="s">
        <v>102</v>
      </c>
      <c r="G60" s="98" t="s">
        <v>103</v>
      </c>
      <c r="H60" s="98"/>
      <c r="I60" s="98" t="s">
        <v>108</v>
      </c>
      <c r="J60" s="98"/>
      <c r="K60" s="31" t="s">
        <v>107</v>
      </c>
      <c r="L60" s="32">
        <v>218043</v>
      </c>
      <c r="M60" s="32">
        <f>L60</f>
        <v>218043</v>
      </c>
      <c r="N60" s="32">
        <v>29836.93</v>
      </c>
      <c r="O60" s="33" t="s">
        <v>45</v>
      </c>
      <c r="P60" s="33" t="s">
        <v>45</v>
      </c>
      <c r="Q60" s="32">
        <f t="shared" si="3"/>
        <v>29836.93</v>
      </c>
      <c r="R60" s="32">
        <f>L60-N60</f>
        <v>188206.07</v>
      </c>
      <c r="S60" s="34">
        <f t="shared" ref="S60:S101" si="4">R60</f>
        <v>188206.07</v>
      </c>
    </row>
    <row r="61" spans="1:19" s="21" customFormat="1" ht="24" hidden="1" customHeight="1" outlineLevel="1" x14ac:dyDescent="0.2">
      <c r="A61" s="97" t="s">
        <v>101</v>
      </c>
      <c r="B61" s="97"/>
      <c r="C61" s="97"/>
      <c r="D61" s="28"/>
      <c r="E61" s="29" t="s">
        <v>15</v>
      </c>
      <c r="F61" s="91" t="s">
        <v>109</v>
      </c>
      <c r="G61" s="98" t="s">
        <v>103</v>
      </c>
      <c r="H61" s="98"/>
      <c r="I61" s="98">
        <v>10350</v>
      </c>
      <c r="J61" s="98"/>
      <c r="K61" s="31" t="s">
        <v>105</v>
      </c>
      <c r="L61" s="32"/>
      <c r="M61" s="32"/>
      <c r="N61" s="84"/>
      <c r="O61" s="33" t="s">
        <v>45</v>
      </c>
      <c r="P61" s="33" t="s">
        <v>45</v>
      </c>
      <c r="Q61" s="32">
        <f t="shared" ref="Q61:Q62" si="5">N61</f>
        <v>0</v>
      </c>
      <c r="R61" s="84" t="s">
        <v>45</v>
      </c>
      <c r="S61" s="34" t="str">
        <f t="shared" ref="S61:S62" si="6">R61</f>
        <v>-</v>
      </c>
    </row>
    <row r="62" spans="1:19" s="21" customFormat="1" ht="66.95" hidden="1" customHeight="1" outlineLevel="1" x14ac:dyDescent="0.2">
      <c r="A62" s="97" t="s">
        <v>106</v>
      </c>
      <c r="B62" s="97"/>
      <c r="C62" s="97"/>
      <c r="D62" s="28"/>
      <c r="E62" s="29" t="s">
        <v>15</v>
      </c>
      <c r="F62" s="91" t="s">
        <v>109</v>
      </c>
      <c r="G62" s="98" t="s">
        <v>103</v>
      </c>
      <c r="H62" s="98"/>
      <c r="I62" s="98">
        <v>10350</v>
      </c>
      <c r="J62" s="98"/>
      <c r="K62" s="31" t="s">
        <v>107</v>
      </c>
      <c r="L62" s="32"/>
      <c r="M62" s="32"/>
      <c r="N62" s="84"/>
      <c r="O62" s="33" t="s">
        <v>45</v>
      </c>
      <c r="P62" s="33" t="s">
        <v>45</v>
      </c>
      <c r="Q62" s="32">
        <f t="shared" si="5"/>
        <v>0</v>
      </c>
      <c r="R62" s="84" t="s">
        <v>45</v>
      </c>
      <c r="S62" s="34" t="str">
        <f t="shared" si="6"/>
        <v>-</v>
      </c>
    </row>
    <row r="63" spans="1:19" s="21" customFormat="1" ht="21.95" hidden="1" customHeight="1" outlineLevel="1" x14ac:dyDescent="0.2">
      <c r="A63" s="97" t="s">
        <v>101</v>
      </c>
      <c r="B63" s="97"/>
      <c r="C63" s="97"/>
      <c r="D63" s="28"/>
      <c r="E63" s="29" t="s">
        <v>15</v>
      </c>
      <c r="F63" s="30" t="s">
        <v>109</v>
      </c>
      <c r="G63" s="98" t="s">
        <v>103</v>
      </c>
      <c r="H63" s="98"/>
      <c r="I63" s="98" t="s">
        <v>104</v>
      </c>
      <c r="J63" s="98"/>
      <c r="K63" s="31" t="s">
        <v>105</v>
      </c>
      <c r="L63" s="32"/>
      <c r="M63" s="32"/>
      <c r="N63" s="32"/>
      <c r="O63" s="33" t="s">
        <v>45</v>
      </c>
      <c r="P63" s="33" t="s">
        <v>45</v>
      </c>
      <c r="Q63" s="32">
        <f t="shared" si="3"/>
        <v>0</v>
      </c>
      <c r="R63" s="84" t="s">
        <v>45</v>
      </c>
      <c r="S63" s="34" t="str">
        <f t="shared" si="4"/>
        <v>-</v>
      </c>
    </row>
    <row r="64" spans="1:19" s="21" customFormat="1" ht="66.95" hidden="1" customHeight="1" outlineLevel="1" x14ac:dyDescent="0.2">
      <c r="A64" s="97" t="s">
        <v>106</v>
      </c>
      <c r="B64" s="97"/>
      <c r="C64" s="97"/>
      <c r="D64" s="28"/>
      <c r="E64" s="29" t="s">
        <v>15</v>
      </c>
      <c r="F64" s="30" t="s">
        <v>109</v>
      </c>
      <c r="G64" s="98" t="s">
        <v>103</v>
      </c>
      <c r="H64" s="98"/>
      <c r="I64" s="98" t="s">
        <v>104</v>
      </c>
      <c r="J64" s="98"/>
      <c r="K64" s="31" t="s">
        <v>107</v>
      </c>
      <c r="L64" s="32"/>
      <c r="M64" s="32"/>
      <c r="N64" s="32"/>
      <c r="O64" s="33" t="s">
        <v>45</v>
      </c>
      <c r="P64" s="33" t="s">
        <v>45</v>
      </c>
      <c r="Q64" s="32">
        <f t="shared" si="3"/>
        <v>0</v>
      </c>
      <c r="R64" s="84" t="s">
        <v>45</v>
      </c>
      <c r="S64" s="34" t="str">
        <f t="shared" si="4"/>
        <v>-</v>
      </c>
    </row>
    <row r="65" spans="1:19" s="21" customFormat="1" ht="21.95" customHeight="1" outlineLevel="1" x14ac:dyDescent="0.2">
      <c r="A65" s="97" t="s">
        <v>101</v>
      </c>
      <c r="B65" s="97"/>
      <c r="C65" s="97"/>
      <c r="D65" s="28"/>
      <c r="E65" s="29" t="s">
        <v>15</v>
      </c>
      <c r="F65" s="30" t="s">
        <v>109</v>
      </c>
      <c r="G65" s="98" t="s">
        <v>103</v>
      </c>
      <c r="H65" s="98"/>
      <c r="I65" s="98">
        <v>27240</v>
      </c>
      <c r="J65" s="98"/>
      <c r="K65" s="31" t="s">
        <v>105</v>
      </c>
      <c r="L65" s="32">
        <v>14309</v>
      </c>
      <c r="M65" s="32">
        <f>L65</f>
        <v>14309</v>
      </c>
      <c r="N65" s="32" t="s">
        <v>45</v>
      </c>
      <c r="O65" s="33" t="s">
        <v>45</v>
      </c>
      <c r="P65" s="33" t="s">
        <v>45</v>
      </c>
      <c r="Q65" s="32" t="str">
        <f t="shared" si="3"/>
        <v>-</v>
      </c>
      <c r="R65" s="84">
        <f>M65</f>
        <v>14309</v>
      </c>
      <c r="S65" s="34">
        <f t="shared" si="4"/>
        <v>14309</v>
      </c>
    </row>
    <row r="66" spans="1:19" s="21" customFormat="1" ht="66.95" customHeight="1" outlineLevel="1" x14ac:dyDescent="0.2">
      <c r="A66" s="97" t="s">
        <v>106</v>
      </c>
      <c r="B66" s="97"/>
      <c r="C66" s="97"/>
      <c r="D66" s="28"/>
      <c r="E66" s="29" t="s">
        <v>15</v>
      </c>
      <c r="F66" s="30" t="s">
        <v>109</v>
      </c>
      <c r="G66" s="98" t="s">
        <v>103</v>
      </c>
      <c r="H66" s="98"/>
      <c r="I66" s="98">
        <v>27240</v>
      </c>
      <c r="J66" s="98"/>
      <c r="K66" s="31" t="s">
        <v>107</v>
      </c>
      <c r="L66" s="32">
        <v>4321</v>
      </c>
      <c r="M66" s="32">
        <f>L66</f>
        <v>4321</v>
      </c>
      <c r="N66" s="32">
        <v>1903.52</v>
      </c>
      <c r="O66" s="33" t="s">
        <v>45</v>
      </c>
      <c r="P66" s="33" t="s">
        <v>45</v>
      </c>
      <c r="Q66" s="32">
        <f t="shared" si="3"/>
        <v>1903.52</v>
      </c>
      <c r="R66" s="84">
        <f>L66-N66</f>
        <v>2417.48</v>
      </c>
      <c r="S66" s="34">
        <f t="shared" si="4"/>
        <v>2417.48</v>
      </c>
    </row>
    <row r="67" spans="1:19" s="21" customFormat="1" ht="21.95" customHeight="1" outlineLevel="1" x14ac:dyDescent="0.2">
      <c r="A67" s="97" t="s">
        <v>101</v>
      </c>
      <c r="B67" s="97"/>
      <c r="C67" s="97"/>
      <c r="D67" s="28"/>
      <c r="E67" s="29" t="s">
        <v>15</v>
      </c>
      <c r="F67" s="30" t="s">
        <v>109</v>
      </c>
      <c r="G67" s="98" t="s">
        <v>103</v>
      </c>
      <c r="H67" s="98"/>
      <c r="I67" s="98" t="s">
        <v>110</v>
      </c>
      <c r="J67" s="98"/>
      <c r="K67" s="31" t="s">
        <v>105</v>
      </c>
      <c r="L67" s="32">
        <v>1239404</v>
      </c>
      <c r="M67" s="32">
        <f>L67</f>
        <v>1239404</v>
      </c>
      <c r="N67" s="32">
        <v>167233.64000000001</v>
      </c>
      <c r="O67" s="33" t="s">
        <v>45</v>
      </c>
      <c r="P67" s="33" t="s">
        <v>45</v>
      </c>
      <c r="Q67" s="32">
        <f t="shared" si="3"/>
        <v>167233.64000000001</v>
      </c>
      <c r="R67" s="32">
        <f t="shared" ref="R67:R93" si="7">L67-N67</f>
        <v>1072170.3599999999</v>
      </c>
      <c r="S67" s="34">
        <f t="shared" si="4"/>
        <v>1072170.3599999999</v>
      </c>
    </row>
    <row r="68" spans="1:19" s="21" customFormat="1" ht="44.1" customHeight="1" outlineLevel="1" x14ac:dyDescent="0.2">
      <c r="A68" s="97" t="s">
        <v>111</v>
      </c>
      <c r="B68" s="97"/>
      <c r="C68" s="97"/>
      <c r="D68" s="28"/>
      <c r="E68" s="29" t="s">
        <v>15</v>
      </c>
      <c r="F68" s="30" t="s">
        <v>109</v>
      </c>
      <c r="G68" s="98" t="s">
        <v>103</v>
      </c>
      <c r="H68" s="98"/>
      <c r="I68" s="98" t="s">
        <v>110</v>
      </c>
      <c r="J68" s="98"/>
      <c r="K68" s="31" t="s">
        <v>112</v>
      </c>
      <c r="L68" s="32">
        <v>2337</v>
      </c>
      <c r="M68" s="32">
        <v>2337</v>
      </c>
      <c r="N68" s="32">
        <v>2337</v>
      </c>
      <c r="O68" s="33" t="s">
        <v>45</v>
      </c>
      <c r="P68" s="33" t="s">
        <v>45</v>
      </c>
      <c r="Q68" s="32">
        <v>2337</v>
      </c>
      <c r="R68" s="84" t="s">
        <v>45</v>
      </c>
      <c r="S68" s="34" t="str">
        <f t="shared" si="4"/>
        <v>-</v>
      </c>
    </row>
    <row r="69" spans="1:19" s="21" customFormat="1" ht="66.95" customHeight="1" outlineLevel="1" x14ac:dyDescent="0.2">
      <c r="A69" s="97" t="s">
        <v>106</v>
      </c>
      <c r="B69" s="97"/>
      <c r="C69" s="97"/>
      <c r="D69" s="28"/>
      <c r="E69" s="29" t="s">
        <v>15</v>
      </c>
      <c r="F69" s="30" t="s">
        <v>109</v>
      </c>
      <c r="G69" s="98" t="s">
        <v>103</v>
      </c>
      <c r="H69" s="98"/>
      <c r="I69" s="98" t="s">
        <v>110</v>
      </c>
      <c r="J69" s="98"/>
      <c r="K69" s="31" t="s">
        <v>107</v>
      </c>
      <c r="L69" s="32">
        <v>378256.8</v>
      </c>
      <c r="M69" s="32">
        <f>L69</f>
        <v>378256.8</v>
      </c>
      <c r="N69" s="32">
        <v>49236.23</v>
      </c>
      <c r="O69" s="33" t="s">
        <v>45</v>
      </c>
      <c r="P69" s="33" t="s">
        <v>45</v>
      </c>
      <c r="Q69" s="32">
        <f t="shared" ref="Q69:Q74" si="8">N69</f>
        <v>49236.23</v>
      </c>
      <c r="R69" s="32">
        <f>L69-N69</f>
        <v>329020.57</v>
      </c>
      <c r="S69" s="34">
        <f t="shared" si="4"/>
        <v>329020.57</v>
      </c>
    </row>
    <row r="70" spans="1:19" s="21" customFormat="1" ht="33" customHeight="1" outlineLevel="1" x14ac:dyDescent="0.2">
      <c r="A70" s="97" t="s">
        <v>113</v>
      </c>
      <c r="B70" s="97"/>
      <c r="C70" s="97"/>
      <c r="D70" s="28"/>
      <c r="E70" s="29" t="s">
        <v>15</v>
      </c>
      <c r="F70" s="30" t="s">
        <v>109</v>
      </c>
      <c r="G70" s="98" t="s">
        <v>103</v>
      </c>
      <c r="H70" s="98"/>
      <c r="I70" s="98" t="s">
        <v>110</v>
      </c>
      <c r="J70" s="98"/>
      <c r="K70" s="31" t="s">
        <v>114</v>
      </c>
      <c r="L70" s="32">
        <v>252966.13</v>
      </c>
      <c r="M70" s="32">
        <f>L70</f>
        <v>252966.13</v>
      </c>
      <c r="N70" s="32">
        <v>72745.990000000005</v>
      </c>
      <c r="O70" s="33" t="s">
        <v>45</v>
      </c>
      <c r="P70" s="33" t="s">
        <v>45</v>
      </c>
      <c r="Q70" s="32">
        <f t="shared" si="8"/>
        <v>72745.990000000005</v>
      </c>
      <c r="R70" s="32">
        <f t="shared" si="7"/>
        <v>180220.14</v>
      </c>
      <c r="S70" s="34">
        <f t="shared" si="4"/>
        <v>180220.14</v>
      </c>
    </row>
    <row r="71" spans="1:19" s="21" customFormat="1" ht="13.5" customHeight="1" outlineLevel="1" x14ac:dyDescent="0.2">
      <c r="A71" s="97" t="s">
        <v>204</v>
      </c>
      <c r="B71" s="97"/>
      <c r="C71" s="97"/>
      <c r="D71" s="28"/>
      <c r="E71" s="29" t="s">
        <v>15</v>
      </c>
      <c r="F71" s="94" t="s">
        <v>109</v>
      </c>
      <c r="G71" s="98" t="s">
        <v>103</v>
      </c>
      <c r="H71" s="98"/>
      <c r="I71" s="98" t="s">
        <v>110</v>
      </c>
      <c r="J71" s="98"/>
      <c r="K71" s="31">
        <v>247</v>
      </c>
      <c r="L71" s="32">
        <v>160030</v>
      </c>
      <c r="M71" s="32">
        <v>160030</v>
      </c>
      <c r="N71" s="32">
        <v>61561.66</v>
      </c>
      <c r="O71" s="33" t="s">
        <v>45</v>
      </c>
      <c r="P71" s="33" t="s">
        <v>45</v>
      </c>
      <c r="Q71" s="32">
        <f t="shared" si="8"/>
        <v>61561.66</v>
      </c>
      <c r="R71" s="84">
        <f>L71-N71</f>
        <v>98468.34</v>
      </c>
      <c r="S71" s="34">
        <f t="shared" si="4"/>
        <v>98468.34</v>
      </c>
    </row>
    <row r="72" spans="1:19" s="21" customFormat="1" ht="11.1" customHeight="1" outlineLevel="1" x14ac:dyDescent="0.2">
      <c r="A72" s="97" t="s">
        <v>115</v>
      </c>
      <c r="B72" s="97"/>
      <c r="C72" s="97"/>
      <c r="D72" s="28"/>
      <c r="E72" s="29" t="s">
        <v>15</v>
      </c>
      <c r="F72" s="30" t="s">
        <v>109</v>
      </c>
      <c r="G72" s="98" t="s">
        <v>103</v>
      </c>
      <c r="H72" s="98"/>
      <c r="I72" s="98" t="s">
        <v>110</v>
      </c>
      <c r="J72" s="98"/>
      <c r="K72" s="31" t="s">
        <v>116</v>
      </c>
      <c r="L72" s="32">
        <v>3882</v>
      </c>
      <c r="M72" s="32">
        <v>3882</v>
      </c>
      <c r="N72" s="32">
        <v>1457.65</v>
      </c>
      <c r="O72" s="33" t="s">
        <v>45</v>
      </c>
      <c r="P72" s="33" t="s">
        <v>45</v>
      </c>
      <c r="Q72" s="32">
        <f t="shared" si="8"/>
        <v>1457.65</v>
      </c>
      <c r="R72" s="32">
        <f t="shared" si="7"/>
        <v>2424.35</v>
      </c>
      <c r="S72" s="34">
        <f t="shared" si="4"/>
        <v>2424.35</v>
      </c>
    </row>
    <row r="73" spans="1:19" s="21" customFormat="1" ht="21.95" customHeight="1" outlineLevel="1" x14ac:dyDescent="0.2">
      <c r="A73" s="97" t="s">
        <v>101</v>
      </c>
      <c r="B73" s="97"/>
      <c r="C73" s="97"/>
      <c r="D73" s="28"/>
      <c r="E73" s="29" t="s">
        <v>15</v>
      </c>
      <c r="F73" s="30" t="s">
        <v>109</v>
      </c>
      <c r="G73" s="98" t="s">
        <v>103</v>
      </c>
      <c r="H73" s="98"/>
      <c r="I73" s="98" t="s">
        <v>117</v>
      </c>
      <c r="J73" s="98"/>
      <c r="K73" s="31" t="s">
        <v>105</v>
      </c>
      <c r="L73" s="32">
        <v>349344</v>
      </c>
      <c r="M73" s="32">
        <f>L73</f>
        <v>349344</v>
      </c>
      <c r="N73" s="32">
        <v>69649.600000000006</v>
      </c>
      <c r="O73" s="33" t="s">
        <v>45</v>
      </c>
      <c r="P73" s="33" t="s">
        <v>45</v>
      </c>
      <c r="Q73" s="32">
        <f t="shared" si="8"/>
        <v>69649.600000000006</v>
      </c>
      <c r="R73" s="32">
        <f t="shared" si="7"/>
        <v>279694.40000000002</v>
      </c>
      <c r="S73" s="34">
        <f t="shared" si="4"/>
        <v>279694.40000000002</v>
      </c>
    </row>
    <row r="74" spans="1:19" s="21" customFormat="1" ht="66.95" customHeight="1" outlineLevel="1" x14ac:dyDescent="0.2">
      <c r="A74" s="97" t="s">
        <v>106</v>
      </c>
      <c r="B74" s="97"/>
      <c r="C74" s="97"/>
      <c r="D74" s="28"/>
      <c r="E74" s="29" t="s">
        <v>15</v>
      </c>
      <c r="F74" s="30" t="s">
        <v>109</v>
      </c>
      <c r="G74" s="98" t="s">
        <v>103</v>
      </c>
      <c r="H74" s="98"/>
      <c r="I74" s="98" t="s">
        <v>117</v>
      </c>
      <c r="J74" s="98"/>
      <c r="K74" s="31" t="s">
        <v>107</v>
      </c>
      <c r="L74" s="32">
        <v>105502</v>
      </c>
      <c r="M74" s="32">
        <v>105502</v>
      </c>
      <c r="N74" s="32">
        <v>8791.82</v>
      </c>
      <c r="O74" s="33" t="s">
        <v>45</v>
      </c>
      <c r="P74" s="33" t="s">
        <v>45</v>
      </c>
      <c r="Q74" s="32">
        <f t="shared" si="8"/>
        <v>8791.82</v>
      </c>
      <c r="R74" s="32">
        <f>L74-N74</f>
        <v>96710.18</v>
      </c>
      <c r="S74" s="34">
        <f t="shared" si="4"/>
        <v>96710.18</v>
      </c>
    </row>
    <row r="75" spans="1:19" s="21" customFormat="1" ht="33" hidden="1" customHeight="1" outlineLevel="1" x14ac:dyDescent="0.2">
      <c r="A75" s="97" t="s">
        <v>113</v>
      </c>
      <c r="B75" s="97"/>
      <c r="C75" s="97"/>
      <c r="D75" s="28"/>
      <c r="E75" s="29" t="s">
        <v>15</v>
      </c>
      <c r="F75" s="30" t="s">
        <v>109</v>
      </c>
      <c r="G75" s="98" t="s">
        <v>103</v>
      </c>
      <c r="H75" s="98"/>
      <c r="I75" s="98" t="s">
        <v>118</v>
      </c>
      <c r="J75" s="98"/>
      <c r="K75" s="31" t="s">
        <v>114</v>
      </c>
      <c r="L75" s="32"/>
      <c r="M75" s="32"/>
      <c r="N75" s="32"/>
      <c r="O75" s="33"/>
      <c r="P75" s="33"/>
      <c r="Q75" s="32"/>
      <c r="R75" s="84" t="s">
        <v>45</v>
      </c>
      <c r="S75" s="92" t="s">
        <v>45</v>
      </c>
    </row>
    <row r="76" spans="1:19" s="21" customFormat="1" ht="12.75" hidden="1" customHeight="1" outlineLevel="1" x14ac:dyDescent="0.2">
      <c r="A76" s="129" t="s">
        <v>197</v>
      </c>
      <c r="B76" s="130"/>
      <c r="C76" s="131"/>
      <c r="D76" s="28"/>
      <c r="E76" s="87" t="s">
        <v>15</v>
      </c>
      <c r="F76" s="88" t="s">
        <v>198</v>
      </c>
      <c r="G76" s="132" t="s">
        <v>103</v>
      </c>
      <c r="H76" s="133"/>
      <c r="I76" s="132" t="s">
        <v>110</v>
      </c>
      <c r="J76" s="133"/>
      <c r="K76" s="89" t="s">
        <v>199</v>
      </c>
      <c r="L76" s="32"/>
      <c r="M76" s="32"/>
      <c r="N76" s="32"/>
      <c r="O76" s="90" t="s">
        <v>45</v>
      </c>
      <c r="P76" s="90" t="s">
        <v>45</v>
      </c>
      <c r="Q76" s="32">
        <f>N76</f>
        <v>0</v>
      </c>
      <c r="R76" s="84" t="s">
        <v>45</v>
      </c>
      <c r="S76" s="34" t="str">
        <f t="shared" si="4"/>
        <v>-</v>
      </c>
    </row>
    <row r="77" spans="1:19" s="21" customFormat="1" ht="11.1" customHeight="1" outlineLevel="1" x14ac:dyDescent="0.2">
      <c r="A77" s="97" t="s">
        <v>119</v>
      </c>
      <c r="B77" s="97"/>
      <c r="C77" s="97"/>
      <c r="D77" s="28"/>
      <c r="E77" s="29" t="s">
        <v>15</v>
      </c>
      <c r="F77" s="30" t="s">
        <v>120</v>
      </c>
      <c r="G77" s="98" t="s">
        <v>103</v>
      </c>
      <c r="H77" s="98"/>
      <c r="I77" s="98" t="s">
        <v>121</v>
      </c>
      <c r="J77" s="98"/>
      <c r="K77" s="31" t="s">
        <v>122</v>
      </c>
      <c r="L77" s="32">
        <v>3000</v>
      </c>
      <c r="M77" s="32">
        <v>3000</v>
      </c>
      <c r="N77" s="33" t="s">
        <v>45</v>
      </c>
      <c r="O77" s="33" t="s">
        <v>45</v>
      </c>
      <c r="P77" s="33" t="s">
        <v>45</v>
      </c>
      <c r="Q77" s="33" t="s">
        <v>45</v>
      </c>
      <c r="R77" s="32">
        <v>3000</v>
      </c>
      <c r="S77" s="34">
        <f t="shared" si="4"/>
        <v>3000</v>
      </c>
    </row>
    <row r="78" spans="1:19" s="21" customFormat="1" ht="33" customHeight="1" outlineLevel="1" x14ac:dyDescent="0.2">
      <c r="A78" s="97" t="s">
        <v>113</v>
      </c>
      <c r="B78" s="97"/>
      <c r="C78" s="97"/>
      <c r="D78" s="28"/>
      <c r="E78" s="29" t="s">
        <v>15</v>
      </c>
      <c r="F78" s="30" t="s">
        <v>123</v>
      </c>
      <c r="G78" s="98" t="s">
        <v>124</v>
      </c>
      <c r="H78" s="98"/>
      <c r="I78" s="98" t="s">
        <v>125</v>
      </c>
      <c r="J78" s="98"/>
      <c r="K78" s="31" t="s">
        <v>114</v>
      </c>
      <c r="L78" s="32">
        <v>1000</v>
      </c>
      <c r="M78" s="32">
        <v>1000</v>
      </c>
      <c r="N78" s="84" t="s">
        <v>45</v>
      </c>
      <c r="O78" s="33" t="s">
        <v>45</v>
      </c>
      <c r="P78" s="33" t="s">
        <v>45</v>
      </c>
      <c r="Q78" s="32" t="str">
        <f>N78</f>
        <v>-</v>
      </c>
      <c r="R78" s="84">
        <f>M78</f>
        <v>1000</v>
      </c>
      <c r="S78" s="34">
        <f t="shared" si="4"/>
        <v>1000</v>
      </c>
    </row>
    <row r="79" spans="1:19" s="21" customFormat="1" ht="45.75" customHeight="1" outlineLevel="1" x14ac:dyDescent="0.2">
      <c r="A79" s="97" t="s">
        <v>113</v>
      </c>
      <c r="B79" s="97"/>
      <c r="C79" s="97"/>
      <c r="D79" s="28"/>
      <c r="E79" s="29" t="s">
        <v>15</v>
      </c>
      <c r="F79" s="96" t="s">
        <v>123</v>
      </c>
      <c r="G79" s="98" t="s">
        <v>133</v>
      </c>
      <c r="H79" s="98"/>
      <c r="I79" s="98" t="s">
        <v>137</v>
      </c>
      <c r="J79" s="98"/>
      <c r="K79" s="31" t="s">
        <v>114</v>
      </c>
      <c r="L79" s="32">
        <v>250</v>
      </c>
      <c r="M79" s="32">
        <v>250</v>
      </c>
      <c r="N79" s="84" t="s">
        <v>45</v>
      </c>
      <c r="O79" s="33" t="s">
        <v>45</v>
      </c>
      <c r="P79" s="33" t="s">
        <v>45</v>
      </c>
      <c r="Q79" s="32" t="s">
        <v>45</v>
      </c>
      <c r="R79" s="84">
        <v>250</v>
      </c>
      <c r="S79" s="34">
        <v>250</v>
      </c>
    </row>
    <row r="80" spans="1:19" s="21" customFormat="1" ht="48" customHeight="1" outlineLevel="1" x14ac:dyDescent="0.2">
      <c r="A80" s="97" t="s">
        <v>113</v>
      </c>
      <c r="B80" s="97"/>
      <c r="C80" s="97"/>
      <c r="D80" s="28"/>
      <c r="E80" s="29" t="s">
        <v>15</v>
      </c>
      <c r="F80" s="96" t="s">
        <v>123</v>
      </c>
      <c r="G80" s="98" t="s">
        <v>133</v>
      </c>
      <c r="H80" s="98"/>
      <c r="I80" s="98" t="s">
        <v>138</v>
      </c>
      <c r="J80" s="98"/>
      <c r="K80" s="31" t="s">
        <v>114</v>
      </c>
      <c r="L80" s="32">
        <v>250</v>
      </c>
      <c r="M80" s="32">
        <v>250</v>
      </c>
      <c r="N80" s="84" t="s">
        <v>45</v>
      </c>
      <c r="O80" s="33" t="s">
        <v>45</v>
      </c>
      <c r="P80" s="33" t="s">
        <v>45</v>
      </c>
      <c r="Q80" s="32" t="s">
        <v>45</v>
      </c>
      <c r="R80" s="84">
        <v>250</v>
      </c>
      <c r="S80" s="34">
        <v>250</v>
      </c>
    </row>
    <row r="81" spans="1:19" s="21" customFormat="1" ht="33" customHeight="1" outlineLevel="1" x14ac:dyDescent="0.2">
      <c r="A81" s="97" t="s">
        <v>113</v>
      </c>
      <c r="B81" s="97"/>
      <c r="C81" s="97"/>
      <c r="D81" s="28"/>
      <c r="E81" s="29" t="s">
        <v>15</v>
      </c>
      <c r="F81" s="30" t="s">
        <v>123</v>
      </c>
      <c r="G81" s="98" t="s">
        <v>103</v>
      </c>
      <c r="H81" s="98"/>
      <c r="I81" s="98" t="s">
        <v>126</v>
      </c>
      <c r="J81" s="98"/>
      <c r="K81" s="31" t="s">
        <v>114</v>
      </c>
      <c r="L81" s="32">
        <v>4900</v>
      </c>
      <c r="M81" s="32">
        <v>4900</v>
      </c>
      <c r="N81" s="32">
        <v>1232</v>
      </c>
      <c r="O81" s="33" t="s">
        <v>45</v>
      </c>
      <c r="P81" s="33" t="s">
        <v>45</v>
      </c>
      <c r="Q81" s="32">
        <f>N81</f>
        <v>1232</v>
      </c>
      <c r="R81" s="84">
        <f>L81-N81</f>
        <v>3668</v>
      </c>
      <c r="S81" s="34">
        <f t="shared" si="4"/>
        <v>3668</v>
      </c>
    </row>
    <row r="82" spans="1:19" s="21" customFormat="1" ht="33" hidden="1" customHeight="1" outlineLevel="1" x14ac:dyDescent="0.2">
      <c r="A82" s="134" t="s">
        <v>201</v>
      </c>
      <c r="B82" s="130"/>
      <c r="C82" s="131"/>
      <c r="D82" s="28"/>
      <c r="E82" s="29" t="s">
        <v>15</v>
      </c>
      <c r="F82" s="93" t="s">
        <v>123</v>
      </c>
      <c r="G82" s="98" t="s">
        <v>103</v>
      </c>
      <c r="H82" s="98"/>
      <c r="I82" s="98">
        <v>83070</v>
      </c>
      <c r="J82" s="98"/>
      <c r="K82" s="31">
        <v>540</v>
      </c>
      <c r="L82" s="32"/>
      <c r="M82" s="32"/>
      <c r="N82" s="32"/>
      <c r="O82" s="33"/>
      <c r="P82" s="33"/>
      <c r="Q82" s="32">
        <f>N82</f>
        <v>0</v>
      </c>
      <c r="R82" s="84" t="s">
        <v>45</v>
      </c>
      <c r="S82" s="34" t="str">
        <f t="shared" si="4"/>
        <v>-</v>
      </c>
    </row>
    <row r="83" spans="1:19" s="21" customFormat="1" ht="33" hidden="1" customHeight="1" outlineLevel="1" x14ac:dyDescent="0.2">
      <c r="A83" s="97" t="s">
        <v>113</v>
      </c>
      <c r="B83" s="97"/>
      <c r="C83" s="97"/>
      <c r="D83" s="28"/>
      <c r="E83" s="29" t="s">
        <v>15</v>
      </c>
      <c r="F83" s="30" t="s">
        <v>123</v>
      </c>
      <c r="G83" s="98" t="s">
        <v>127</v>
      </c>
      <c r="H83" s="98"/>
      <c r="I83" s="98" t="s">
        <v>128</v>
      </c>
      <c r="J83" s="98"/>
      <c r="K83" s="31">
        <v>244</v>
      </c>
      <c r="L83" s="32"/>
      <c r="M83" s="32"/>
      <c r="N83" s="32"/>
      <c r="O83" s="33" t="s">
        <v>45</v>
      </c>
      <c r="P83" s="33" t="s">
        <v>45</v>
      </c>
      <c r="Q83" s="32">
        <v>11350</v>
      </c>
      <c r="R83" s="84" t="s">
        <v>45</v>
      </c>
      <c r="S83" s="34" t="str">
        <f t="shared" si="4"/>
        <v>-</v>
      </c>
    </row>
    <row r="84" spans="1:19" s="21" customFormat="1" ht="21.95" customHeight="1" outlineLevel="1" x14ac:dyDescent="0.2">
      <c r="A84" s="97" t="s">
        <v>101</v>
      </c>
      <c r="B84" s="97"/>
      <c r="C84" s="97"/>
      <c r="D84" s="28"/>
      <c r="E84" s="29" t="s">
        <v>15</v>
      </c>
      <c r="F84" s="30" t="s">
        <v>129</v>
      </c>
      <c r="G84" s="98" t="s">
        <v>130</v>
      </c>
      <c r="H84" s="98"/>
      <c r="I84" s="98" t="s">
        <v>131</v>
      </c>
      <c r="J84" s="98"/>
      <c r="K84" s="31" t="s">
        <v>105</v>
      </c>
      <c r="L84" s="32">
        <v>69869</v>
      </c>
      <c r="M84" s="32">
        <f>L84</f>
        <v>69869</v>
      </c>
      <c r="N84" s="32">
        <v>12280.8</v>
      </c>
      <c r="O84" s="33" t="s">
        <v>45</v>
      </c>
      <c r="P84" s="33" t="s">
        <v>45</v>
      </c>
      <c r="Q84" s="32">
        <f t="shared" ref="Q84:Q91" si="9">N84</f>
        <v>12280.8</v>
      </c>
      <c r="R84" s="84">
        <f>M84-N84</f>
        <v>57588.2</v>
      </c>
      <c r="S84" s="34">
        <f t="shared" si="4"/>
        <v>57588.2</v>
      </c>
    </row>
    <row r="85" spans="1:19" s="21" customFormat="1" ht="66.95" customHeight="1" outlineLevel="1" x14ac:dyDescent="0.2">
      <c r="A85" s="97" t="s">
        <v>106</v>
      </c>
      <c r="B85" s="97"/>
      <c r="C85" s="97"/>
      <c r="D85" s="28"/>
      <c r="E85" s="29" t="s">
        <v>15</v>
      </c>
      <c r="F85" s="30" t="s">
        <v>129</v>
      </c>
      <c r="G85" s="98" t="s">
        <v>130</v>
      </c>
      <c r="H85" s="98"/>
      <c r="I85" s="98" t="s">
        <v>131</v>
      </c>
      <c r="J85" s="98"/>
      <c r="K85" s="31" t="s">
        <v>107</v>
      </c>
      <c r="L85" s="32">
        <v>21100</v>
      </c>
      <c r="M85" s="32">
        <v>21100</v>
      </c>
      <c r="N85" s="32">
        <v>3708.8</v>
      </c>
      <c r="O85" s="33" t="s">
        <v>45</v>
      </c>
      <c r="P85" s="33" t="s">
        <v>45</v>
      </c>
      <c r="Q85" s="32">
        <f t="shared" si="9"/>
        <v>3708.8</v>
      </c>
      <c r="R85" s="84">
        <f>M85-N85</f>
        <v>17391.2</v>
      </c>
      <c r="S85" s="34">
        <f t="shared" si="4"/>
        <v>17391.2</v>
      </c>
    </row>
    <row r="86" spans="1:19" s="21" customFormat="1" ht="33" customHeight="1" outlineLevel="1" x14ac:dyDescent="0.2">
      <c r="A86" s="97" t="s">
        <v>113</v>
      </c>
      <c r="B86" s="97"/>
      <c r="C86" s="97"/>
      <c r="D86" s="28"/>
      <c r="E86" s="29" t="s">
        <v>15</v>
      </c>
      <c r="F86" s="30" t="s">
        <v>129</v>
      </c>
      <c r="G86" s="98" t="s">
        <v>130</v>
      </c>
      <c r="H86" s="98"/>
      <c r="I86" s="98" t="s">
        <v>131</v>
      </c>
      <c r="J86" s="98"/>
      <c r="K86" s="31" t="s">
        <v>114</v>
      </c>
      <c r="L86" s="32">
        <v>22831</v>
      </c>
      <c r="M86" s="32">
        <v>22831</v>
      </c>
      <c r="N86" s="32">
        <v>1250</v>
      </c>
      <c r="O86" s="33" t="s">
        <v>45</v>
      </c>
      <c r="P86" s="33" t="s">
        <v>45</v>
      </c>
      <c r="Q86" s="32">
        <f t="shared" si="9"/>
        <v>1250</v>
      </c>
      <c r="R86" s="84">
        <f>L86-N86</f>
        <v>21581</v>
      </c>
      <c r="S86" s="34">
        <f t="shared" si="4"/>
        <v>21581</v>
      </c>
    </row>
    <row r="87" spans="1:19" s="21" customFormat="1" ht="33" customHeight="1" outlineLevel="1" x14ac:dyDescent="0.2">
      <c r="A87" s="97" t="s">
        <v>113</v>
      </c>
      <c r="B87" s="97"/>
      <c r="C87" s="97"/>
      <c r="D87" s="28"/>
      <c r="E87" s="29" t="s">
        <v>15</v>
      </c>
      <c r="F87" s="30" t="s">
        <v>132</v>
      </c>
      <c r="G87" s="98" t="s">
        <v>133</v>
      </c>
      <c r="H87" s="98"/>
      <c r="I87" s="98" t="s">
        <v>134</v>
      </c>
      <c r="J87" s="98"/>
      <c r="K87" s="31" t="s">
        <v>114</v>
      </c>
      <c r="L87" s="32">
        <f>3863+73400</f>
        <v>77263</v>
      </c>
      <c r="M87" s="32">
        <f>L87</f>
        <v>77263</v>
      </c>
      <c r="N87" s="32" t="s">
        <v>45</v>
      </c>
      <c r="O87" s="33" t="s">
        <v>45</v>
      </c>
      <c r="P87" s="33" t="s">
        <v>45</v>
      </c>
      <c r="Q87" s="32" t="str">
        <f t="shared" si="9"/>
        <v>-</v>
      </c>
      <c r="R87" s="84">
        <f t="shared" ref="R87:R92" si="10">M87</f>
        <v>77263</v>
      </c>
      <c r="S87" s="34">
        <f t="shared" si="4"/>
        <v>77263</v>
      </c>
    </row>
    <row r="88" spans="1:19" s="21" customFormat="1" ht="33" customHeight="1" outlineLevel="1" x14ac:dyDescent="0.2">
      <c r="A88" s="97" t="s">
        <v>113</v>
      </c>
      <c r="B88" s="97"/>
      <c r="C88" s="97"/>
      <c r="D88" s="28"/>
      <c r="E88" s="29" t="s">
        <v>15</v>
      </c>
      <c r="F88" s="30" t="s">
        <v>135</v>
      </c>
      <c r="G88" s="98" t="s">
        <v>133</v>
      </c>
      <c r="H88" s="98"/>
      <c r="I88" s="98" t="s">
        <v>136</v>
      </c>
      <c r="J88" s="98"/>
      <c r="K88" s="31" t="s">
        <v>114</v>
      </c>
      <c r="L88" s="35">
        <v>500</v>
      </c>
      <c r="M88" s="35">
        <v>500</v>
      </c>
      <c r="N88" s="32" t="s">
        <v>45</v>
      </c>
      <c r="O88" s="33" t="s">
        <v>45</v>
      </c>
      <c r="P88" s="33" t="s">
        <v>45</v>
      </c>
      <c r="Q88" s="32" t="str">
        <f t="shared" si="9"/>
        <v>-</v>
      </c>
      <c r="R88" s="84">
        <f t="shared" si="10"/>
        <v>500</v>
      </c>
      <c r="S88" s="34">
        <f t="shared" si="4"/>
        <v>500</v>
      </c>
    </row>
    <row r="89" spans="1:19" s="21" customFormat="1" ht="33" customHeight="1" outlineLevel="1" x14ac:dyDescent="0.2">
      <c r="A89" s="97" t="s">
        <v>113</v>
      </c>
      <c r="B89" s="97"/>
      <c r="C89" s="97"/>
      <c r="D89" s="28"/>
      <c r="E89" s="29" t="s">
        <v>15</v>
      </c>
      <c r="F89" s="30" t="s">
        <v>139</v>
      </c>
      <c r="G89" s="98" t="s">
        <v>124</v>
      </c>
      <c r="H89" s="98"/>
      <c r="I89" s="98" t="s">
        <v>140</v>
      </c>
      <c r="J89" s="98"/>
      <c r="K89" s="31" t="s">
        <v>114</v>
      </c>
      <c r="L89" s="32">
        <v>88899.96</v>
      </c>
      <c r="M89" s="32">
        <f>L89</f>
        <v>88899.96</v>
      </c>
      <c r="N89" s="32">
        <v>19845</v>
      </c>
      <c r="O89" s="33" t="s">
        <v>45</v>
      </c>
      <c r="P89" s="33" t="s">
        <v>45</v>
      </c>
      <c r="Q89" s="32">
        <f t="shared" si="9"/>
        <v>19845</v>
      </c>
      <c r="R89" s="32">
        <f>L89-N89</f>
        <v>69054.960000000006</v>
      </c>
      <c r="S89" s="34">
        <f t="shared" si="4"/>
        <v>69054.960000000006</v>
      </c>
    </row>
    <row r="90" spans="1:19" s="21" customFormat="1" ht="33" customHeight="1" outlineLevel="1" x14ac:dyDescent="0.2">
      <c r="A90" s="97" t="s">
        <v>113</v>
      </c>
      <c r="B90" s="97"/>
      <c r="C90" s="97"/>
      <c r="D90" s="28"/>
      <c r="E90" s="29" t="s">
        <v>15</v>
      </c>
      <c r="F90" s="30" t="s">
        <v>139</v>
      </c>
      <c r="G90" s="98" t="s">
        <v>124</v>
      </c>
      <c r="H90" s="98"/>
      <c r="I90" s="98">
        <v>82030</v>
      </c>
      <c r="J90" s="98"/>
      <c r="K90" s="31" t="s">
        <v>114</v>
      </c>
      <c r="L90" s="35">
        <v>500</v>
      </c>
      <c r="M90" s="35">
        <v>500</v>
      </c>
      <c r="N90" s="32" t="s">
        <v>45</v>
      </c>
      <c r="O90" s="33" t="s">
        <v>45</v>
      </c>
      <c r="P90" s="33" t="s">
        <v>45</v>
      </c>
      <c r="Q90" s="32" t="str">
        <f t="shared" si="9"/>
        <v>-</v>
      </c>
      <c r="R90" s="84">
        <f t="shared" si="10"/>
        <v>500</v>
      </c>
      <c r="S90" s="34">
        <f t="shared" si="4"/>
        <v>500</v>
      </c>
    </row>
    <row r="91" spans="1:19" s="21" customFormat="1" ht="33" customHeight="1" outlineLevel="1" x14ac:dyDescent="0.2">
      <c r="A91" s="97" t="s">
        <v>113</v>
      </c>
      <c r="B91" s="97"/>
      <c r="C91" s="97"/>
      <c r="D91" s="28"/>
      <c r="E91" s="29" t="s">
        <v>15</v>
      </c>
      <c r="F91" s="30" t="s">
        <v>139</v>
      </c>
      <c r="G91" s="98" t="s">
        <v>124</v>
      </c>
      <c r="H91" s="98"/>
      <c r="I91" s="98" t="s">
        <v>141</v>
      </c>
      <c r="J91" s="98"/>
      <c r="K91" s="31" t="s">
        <v>114</v>
      </c>
      <c r="L91" s="32">
        <v>120475</v>
      </c>
      <c r="M91" s="32">
        <f>L91</f>
        <v>120475</v>
      </c>
      <c r="N91" s="32" t="s">
        <v>45</v>
      </c>
      <c r="O91" s="33" t="s">
        <v>45</v>
      </c>
      <c r="P91" s="33" t="s">
        <v>45</v>
      </c>
      <c r="Q91" s="32" t="str">
        <f t="shared" si="9"/>
        <v>-</v>
      </c>
      <c r="R91" s="84">
        <f t="shared" si="10"/>
        <v>120475</v>
      </c>
      <c r="S91" s="34">
        <f t="shared" si="4"/>
        <v>120475</v>
      </c>
    </row>
    <row r="92" spans="1:19" s="21" customFormat="1" ht="44.1" customHeight="1" outlineLevel="1" x14ac:dyDescent="0.2">
      <c r="A92" s="97" t="s">
        <v>142</v>
      </c>
      <c r="B92" s="97"/>
      <c r="C92" s="97"/>
      <c r="D92" s="28"/>
      <c r="E92" s="29" t="s">
        <v>15</v>
      </c>
      <c r="F92" s="30" t="s">
        <v>139</v>
      </c>
      <c r="G92" s="98" t="s">
        <v>124</v>
      </c>
      <c r="H92" s="98"/>
      <c r="I92" s="98" t="s">
        <v>143</v>
      </c>
      <c r="J92" s="98"/>
      <c r="K92" s="31">
        <v>244</v>
      </c>
      <c r="L92" s="32">
        <f>6595+542970</f>
        <v>549565</v>
      </c>
      <c r="M92" s="32">
        <f>L92</f>
        <v>549565</v>
      </c>
      <c r="N92" s="32" t="s">
        <v>45</v>
      </c>
      <c r="O92" s="33" t="s">
        <v>45</v>
      </c>
      <c r="P92" s="33" t="s">
        <v>45</v>
      </c>
      <c r="Q92" s="32" t="str">
        <f t="shared" ref="Q92:Q98" si="11">N92</f>
        <v>-</v>
      </c>
      <c r="R92" s="84">
        <f t="shared" si="10"/>
        <v>549565</v>
      </c>
      <c r="S92" s="34">
        <f t="shared" si="4"/>
        <v>549565</v>
      </c>
    </row>
    <row r="93" spans="1:19" s="21" customFormat="1" ht="11.25" customHeight="1" outlineLevel="1" x14ac:dyDescent="0.2">
      <c r="A93" s="97" t="s">
        <v>204</v>
      </c>
      <c r="B93" s="97"/>
      <c r="C93" s="97"/>
      <c r="D93" s="28"/>
      <c r="E93" s="29" t="s">
        <v>15</v>
      </c>
      <c r="F93" s="30" t="s">
        <v>144</v>
      </c>
      <c r="G93" s="98" t="s">
        <v>124</v>
      </c>
      <c r="H93" s="98"/>
      <c r="I93" s="98" t="s">
        <v>145</v>
      </c>
      <c r="J93" s="98"/>
      <c r="K93" s="31">
        <v>247</v>
      </c>
      <c r="L93" s="32">
        <v>259241</v>
      </c>
      <c r="M93" s="32">
        <f>L93</f>
        <v>259241</v>
      </c>
      <c r="N93" s="32">
        <v>109410.83</v>
      </c>
      <c r="O93" s="33" t="s">
        <v>45</v>
      </c>
      <c r="P93" s="33" t="s">
        <v>45</v>
      </c>
      <c r="Q93" s="32">
        <f t="shared" si="11"/>
        <v>109410.83</v>
      </c>
      <c r="R93" s="32">
        <f t="shared" si="7"/>
        <v>149830.16999999998</v>
      </c>
      <c r="S93" s="34">
        <f t="shared" si="4"/>
        <v>149830.16999999998</v>
      </c>
    </row>
    <row r="94" spans="1:19" s="21" customFormat="1" ht="33" hidden="1" customHeight="1" outlineLevel="1" x14ac:dyDescent="0.2">
      <c r="A94" s="97" t="s">
        <v>113</v>
      </c>
      <c r="B94" s="97"/>
      <c r="C94" s="97"/>
      <c r="D94" s="28"/>
      <c r="E94" s="29" t="s">
        <v>15</v>
      </c>
      <c r="F94" s="93" t="s">
        <v>144</v>
      </c>
      <c r="G94" s="98" t="s">
        <v>124</v>
      </c>
      <c r="H94" s="98"/>
      <c r="I94" s="98">
        <v>81130</v>
      </c>
      <c r="J94" s="98"/>
      <c r="K94" s="31" t="s">
        <v>114</v>
      </c>
      <c r="L94" s="32"/>
      <c r="M94" s="32"/>
      <c r="N94" s="32"/>
      <c r="O94" s="33"/>
      <c r="P94" s="33"/>
      <c r="Q94" s="32">
        <f>N94</f>
        <v>0</v>
      </c>
      <c r="R94" s="84" t="s">
        <v>45</v>
      </c>
      <c r="S94" s="92" t="s">
        <v>45</v>
      </c>
    </row>
    <row r="95" spans="1:19" s="21" customFormat="1" ht="33" customHeight="1" outlineLevel="1" x14ac:dyDescent="0.2">
      <c r="A95" s="97" t="s">
        <v>113</v>
      </c>
      <c r="B95" s="97"/>
      <c r="C95" s="97"/>
      <c r="D95" s="28"/>
      <c r="E95" s="29" t="s">
        <v>15</v>
      </c>
      <c r="F95" s="30" t="s">
        <v>144</v>
      </c>
      <c r="G95" s="98" t="s">
        <v>124</v>
      </c>
      <c r="H95" s="98"/>
      <c r="I95" s="98" t="s">
        <v>146</v>
      </c>
      <c r="J95" s="98"/>
      <c r="K95" s="31" t="s">
        <v>114</v>
      </c>
      <c r="L95" s="32">
        <v>70380</v>
      </c>
      <c r="M95" s="32">
        <v>70380</v>
      </c>
      <c r="N95" s="32">
        <v>6560.84</v>
      </c>
      <c r="O95" s="33" t="s">
        <v>45</v>
      </c>
      <c r="P95" s="33" t="s">
        <v>45</v>
      </c>
      <c r="Q95" s="32">
        <f t="shared" si="11"/>
        <v>6560.84</v>
      </c>
      <c r="R95" s="84">
        <f>L95-N95</f>
        <v>63819.16</v>
      </c>
      <c r="S95" s="34">
        <f t="shared" si="4"/>
        <v>63819.16</v>
      </c>
    </row>
    <row r="96" spans="1:19" s="21" customFormat="1" ht="33" hidden="1" customHeight="1" outlineLevel="1" x14ac:dyDescent="0.2">
      <c r="A96" s="97" t="s">
        <v>113</v>
      </c>
      <c r="B96" s="97"/>
      <c r="C96" s="97"/>
      <c r="D96" s="28"/>
      <c r="E96" s="29" t="s">
        <v>15</v>
      </c>
      <c r="F96" s="30" t="s">
        <v>144</v>
      </c>
      <c r="G96" s="98" t="s">
        <v>124</v>
      </c>
      <c r="H96" s="98"/>
      <c r="I96" s="98" t="s">
        <v>147</v>
      </c>
      <c r="J96" s="98"/>
      <c r="K96" s="31" t="s">
        <v>114</v>
      </c>
      <c r="L96" s="32"/>
      <c r="M96" s="32"/>
      <c r="N96" s="32"/>
      <c r="O96" s="33" t="s">
        <v>45</v>
      </c>
      <c r="P96" s="33" t="s">
        <v>45</v>
      </c>
      <c r="Q96" s="32">
        <f t="shared" si="11"/>
        <v>0</v>
      </c>
      <c r="R96" s="84" t="s">
        <v>45</v>
      </c>
      <c r="S96" s="34" t="str">
        <f t="shared" si="4"/>
        <v>-</v>
      </c>
    </row>
    <row r="97" spans="1:19" s="21" customFormat="1" ht="33" hidden="1" customHeight="1" outlineLevel="1" x14ac:dyDescent="0.2">
      <c r="A97" s="97" t="s">
        <v>113</v>
      </c>
      <c r="B97" s="97"/>
      <c r="C97" s="97"/>
      <c r="D97" s="28"/>
      <c r="E97" s="29" t="s">
        <v>15</v>
      </c>
      <c r="F97" s="30" t="s">
        <v>144</v>
      </c>
      <c r="G97" s="98" t="s">
        <v>124</v>
      </c>
      <c r="H97" s="98"/>
      <c r="I97" s="98" t="s">
        <v>118</v>
      </c>
      <c r="J97" s="98"/>
      <c r="K97" s="31" t="s">
        <v>114</v>
      </c>
      <c r="L97" s="32"/>
      <c r="M97" s="32"/>
      <c r="N97" s="32"/>
      <c r="O97" s="33" t="s">
        <v>45</v>
      </c>
      <c r="P97" s="33" t="s">
        <v>45</v>
      </c>
      <c r="Q97" s="32">
        <f t="shared" si="11"/>
        <v>0</v>
      </c>
      <c r="R97" s="84" t="s">
        <v>45</v>
      </c>
      <c r="S97" s="34" t="str">
        <f t="shared" si="4"/>
        <v>-</v>
      </c>
    </row>
    <row r="98" spans="1:19" s="21" customFormat="1" ht="11.1" customHeight="1" outlineLevel="1" x14ac:dyDescent="0.2">
      <c r="A98" s="97" t="s">
        <v>148</v>
      </c>
      <c r="B98" s="97"/>
      <c r="C98" s="97"/>
      <c r="D98" s="28"/>
      <c r="E98" s="29" t="s">
        <v>15</v>
      </c>
      <c r="F98" s="30" t="s">
        <v>149</v>
      </c>
      <c r="G98" s="98" t="s">
        <v>150</v>
      </c>
      <c r="H98" s="98"/>
      <c r="I98" s="98" t="s">
        <v>151</v>
      </c>
      <c r="J98" s="98"/>
      <c r="K98" s="31" t="s">
        <v>152</v>
      </c>
      <c r="L98" s="32">
        <v>1587290</v>
      </c>
      <c r="M98" s="32">
        <f>L98</f>
        <v>1587290</v>
      </c>
      <c r="N98" s="32">
        <v>396822</v>
      </c>
      <c r="O98" s="33" t="s">
        <v>45</v>
      </c>
      <c r="P98" s="33" t="s">
        <v>45</v>
      </c>
      <c r="Q98" s="32">
        <f t="shared" si="11"/>
        <v>396822</v>
      </c>
      <c r="R98" s="84">
        <f>L98-N98</f>
        <v>1190468</v>
      </c>
      <c r="S98" s="34">
        <f t="shared" si="4"/>
        <v>1190468</v>
      </c>
    </row>
    <row r="99" spans="1:19" s="21" customFormat="1" ht="33" hidden="1" customHeight="1" outlineLevel="1" x14ac:dyDescent="0.2">
      <c r="A99" s="97" t="s">
        <v>113</v>
      </c>
      <c r="B99" s="97"/>
      <c r="C99" s="97"/>
      <c r="D99" s="28"/>
      <c r="E99" s="29" t="s">
        <v>15</v>
      </c>
      <c r="F99" s="30" t="s">
        <v>153</v>
      </c>
      <c r="G99" s="98" t="s">
        <v>124</v>
      </c>
      <c r="H99" s="98"/>
      <c r="I99" s="98" t="s">
        <v>154</v>
      </c>
      <c r="J99" s="98"/>
      <c r="K99" s="31" t="s">
        <v>114</v>
      </c>
      <c r="L99" s="32"/>
      <c r="M99" s="32"/>
      <c r="N99" s="32"/>
      <c r="O99" s="33" t="s">
        <v>45</v>
      </c>
      <c r="P99" s="33" t="s">
        <v>45</v>
      </c>
      <c r="Q99" s="32">
        <v>7000</v>
      </c>
      <c r="R99" s="33" t="s">
        <v>45</v>
      </c>
      <c r="S99" s="34" t="str">
        <f t="shared" si="4"/>
        <v>-</v>
      </c>
    </row>
    <row r="100" spans="1:19" s="21" customFormat="1" ht="21.95" customHeight="1" outlineLevel="1" x14ac:dyDescent="0.2">
      <c r="A100" s="97" t="s">
        <v>155</v>
      </c>
      <c r="B100" s="97"/>
      <c r="C100" s="97"/>
      <c r="D100" s="28"/>
      <c r="E100" s="29" t="s">
        <v>15</v>
      </c>
      <c r="F100" s="30" t="s">
        <v>156</v>
      </c>
      <c r="G100" s="98" t="s">
        <v>157</v>
      </c>
      <c r="H100" s="98"/>
      <c r="I100" s="98" t="s">
        <v>158</v>
      </c>
      <c r="J100" s="98"/>
      <c r="K100" s="31" t="s">
        <v>159</v>
      </c>
      <c r="L100" s="32">
        <v>24000</v>
      </c>
      <c r="M100" s="32">
        <v>24000</v>
      </c>
      <c r="N100" s="32">
        <v>4000</v>
      </c>
      <c r="O100" s="33" t="s">
        <v>45</v>
      </c>
      <c r="P100" s="33" t="s">
        <v>45</v>
      </c>
      <c r="Q100" s="32">
        <f>N100</f>
        <v>4000</v>
      </c>
      <c r="R100" s="84">
        <f>L100-N100</f>
        <v>20000</v>
      </c>
      <c r="S100" s="34">
        <f t="shared" si="4"/>
        <v>20000</v>
      </c>
    </row>
    <row r="101" spans="1:19" s="21" customFormat="1" ht="33" customHeight="1" outlineLevel="1" x14ac:dyDescent="0.2">
      <c r="A101" s="97" t="s">
        <v>113</v>
      </c>
      <c r="B101" s="97"/>
      <c r="C101" s="97"/>
      <c r="D101" s="28"/>
      <c r="E101" s="29" t="s">
        <v>15</v>
      </c>
      <c r="F101" s="30" t="s">
        <v>160</v>
      </c>
      <c r="G101" s="98" t="s">
        <v>161</v>
      </c>
      <c r="H101" s="98"/>
      <c r="I101" s="98" t="s">
        <v>162</v>
      </c>
      <c r="J101" s="98"/>
      <c r="K101" s="31" t="s">
        <v>114</v>
      </c>
      <c r="L101" s="32">
        <v>3000</v>
      </c>
      <c r="M101" s="32">
        <v>3000</v>
      </c>
      <c r="N101" s="32" t="s">
        <v>45</v>
      </c>
      <c r="O101" s="33" t="s">
        <v>45</v>
      </c>
      <c r="P101" s="33" t="s">
        <v>45</v>
      </c>
      <c r="Q101" s="32" t="str">
        <f>N101</f>
        <v>-</v>
      </c>
      <c r="R101" s="84">
        <f>L101</f>
        <v>3000</v>
      </c>
      <c r="S101" s="34">
        <f t="shared" si="4"/>
        <v>3000</v>
      </c>
    </row>
    <row r="102" spans="1:19" s="21" customFormat="1" ht="24" customHeight="1" x14ac:dyDescent="0.2">
      <c r="A102" s="135" t="s">
        <v>163</v>
      </c>
      <c r="B102" s="135"/>
      <c r="C102" s="135"/>
      <c r="D102" s="48">
        <v>450</v>
      </c>
      <c r="E102" s="136" t="s">
        <v>38</v>
      </c>
      <c r="F102" s="136"/>
      <c r="G102" s="136"/>
      <c r="H102" s="136"/>
      <c r="I102" s="136"/>
      <c r="J102" s="136"/>
      <c r="K102" s="136"/>
      <c r="L102" s="83">
        <f>L19-L53</f>
        <v>-34876.889999999665</v>
      </c>
      <c r="M102" s="83">
        <f>L102</f>
        <v>-34876.889999999665</v>
      </c>
      <c r="N102" s="17">
        <f>-M109</f>
        <v>47212.930000000168</v>
      </c>
      <c r="O102" s="18">
        <v>0</v>
      </c>
      <c r="P102" s="18">
        <v>0</v>
      </c>
      <c r="Q102" s="17">
        <f>N102</f>
        <v>47212.930000000168</v>
      </c>
      <c r="R102" s="49" t="s">
        <v>38</v>
      </c>
      <c r="S102" s="19" t="s">
        <v>38</v>
      </c>
    </row>
    <row r="103" spans="1:19" s="2" customFormat="1" ht="11.1" customHeight="1" x14ac:dyDescent="0.2">
      <c r="A103" s="99" t="s">
        <v>6</v>
      </c>
      <c r="B103" s="99"/>
      <c r="C103" s="99"/>
      <c r="D103" s="43"/>
      <c r="E103" s="128"/>
      <c r="F103" s="128"/>
      <c r="G103" s="128"/>
      <c r="H103" s="128"/>
      <c r="I103" s="128"/>
      <c r="J103" s="128"/>
      <c r="K103" s="128"/>
      <c r="L103" s="43"/>
      <c r="M103" s="43"/>
      <c r="N103" s="43"/>
      <c r="O103" s="43"/>
      <c r="P103" s="43"/>
      <c r="Q103" s="43"/>
      <c r="R103" s="43"/>
      <c r="S103" s="43"/>
    </row>
    <row r="104" spans="1:19" s="2" customFormat="1" ht="12" customHeight="1" x14ac:dyDescent="0.2">
      <c r="A104" s="100" t="s">
        <v>164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"/>
      <c r="R104" s="1"/>
      <c r="S104" s="1"/>
    </row>
    <row r="105" spans="1:19" s="2" customFormat="1" ht="11.1" customHeight="1" x14ac:dyDescent="0.2">
      <c r="A105" s="99"/>
      <c r="B105" s="99"/>
      <c r="C105" s="99"/>
      <c r="D105" s="1"/>
      <c r="E105" s="99"/>
      <c r="F105" s="99"/>
      <c r="G105" s="99"/>
      <c r="H105" s="99"/>
      <c r="I105" s="99"/>
      <c r="J105" s="99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1.1" customHeight="1" x14ac:dyDescent="0.2">
      <c r="A106" s="108" t="s">
        <v>26</v>
      </c>
      <c r="B106" s="108"/>
      <c r="C106" s="108"/>
      <c r="D106" s="112" t="s">
        <v>27</v>
      </c>
      <c r="E106" s="114" t="s">
        <v>165</v>
      </c>
      <c r="F106" s="114"/>
      <c r="G106" s="114"/>
      <c r="H106" s="114"/>
      <c r="I106" s="114"/>
      <c r="J106" s="114"/>
      <c r="K106" s="114"/>
      <c r="L106" s="112" t="s">
        <v>29</v>
      </c>
      <c r="M106" s="117" t="s">
        <v>30</v>
      </c>
      <c r="N106" s="117"/>
      <c r="O106" s="117"/>
      <c r="P106" s="117"/>
      <c r="Q106" s="12" t="s">
        <v>31</v>
      </c>
    </row>
    <row r="107" spans="1:19" ht="21.95" customHeight="1" x14ac:dyDescent="0.2">
      <c r="A107" s="109"/>
      <c r="B107" s="110"/>
      <c r="C107" s="111"/>
      <c r="D107" s="113"/>
      <c r="E107" s="115"/>
      <c r="F107" s="116"/>
      <c r="G107" s="116"/>
      <c r="H107" s="116"/>
      <c r="I107" s="116"/>
      <c r="J107" s="116"/>
      <c r="K107" s="116"/>
      <c r="L107" s="113"/>
      <c r="M107" s="13" t="s">
        <v>32</v>
      </c>
      <c r="N107" s="13" t="s">
        <v>33</v>
      </c>
      <c r="O107" s="13" t="s">
        <v>34</v>
      </c>
      <c r="P107" s="13" t="s">
        <v>35</v>
      </c>
      <c r="Q107" s="14" t="s">
        <v>36</v>
      </c>
    </row>
    <row r="108" spans="1:19" ht="11.1" customHeight="1" x14ac:dyDescent="0.2">
      <c r="A108" s="137">
        <v>1</v>
      </c>
      <c r="B108" s="137"/>
      <c r="C108" s="137"/>
      <c r="D108" s="15">
        <v>2</v>
      </c>
      <c r="E108" s="119">
        <v>3</v>
      </c>
      <c r="F108" s="119"/>
      <c r="G108" s="119"/>
      <c r="H108" s="119"/>
      <c r="I108" s="119"/>
      <c r="J108" s="119"/>
      <c r="K108" s="119"/>
      <c r="L108" s="15">
        <v>4</v>
      </c>
      <c r="M108" s="15">
        <v>5</v>
      </c>
      <c r="N108" s="15">
        <v>6</v>
      </c>
      <c r="O108" s="15">
        <v>7</v>
      </c>
      <c r="P108" s="15">
        <v>8</v>
      </c>
      <c r="Q108" s="15">
        <v>9</v>
      </c>
    </row>
    <row r="109" spans="1:19" s="21" customFormat="1" ht="24" customHeight="1" x14ac:dyDescent="0.2">
      <c r="A109" s="135" t="s">
        <v>166</v>
      </c>
      <c r="B109" s="135"/>
      <c r="C109" s="135"/>
      <c r="D109" s="45">
        <v>500</v>
      </c>
      <c r="E109" s="121" t="s">
        <v>38</v>
      </c>
      <c r="F109" s="121"/>
      <c r="G109" s="121"/>
      <c r="H109" s="121"/>
      <c r="I109" s="121"/>
      <c r="J109" s="121"/>
      <c r="K109" s="121"/>
      <c r="L109" s="83">
        <v>34876.89</v>
      </c>
      <c r="M109" s="17">
        <f>M122+M121</f>
        <v>-47212.930000000168</v>
      </c>
      <c r="N109" s="18">
        <v>0</v>
      </c>
      <c r="O109" s="18">
        <v>0</v>
      </c>
      <c r="P109" s="17">
        <f>M109</f>
        <v>-47212.930000000168</v>
      </c>
      <c r="Q109" s="46">
        <f>L109-M109</f>
        <v>82089.820000000167</v>
      </c>
    </row>
    <row r="110" spans="1:19" ht="12" customHeight="1" x14ac:dyDescent="0.2">
      <c r="A110" s="138" t="s">
        <v>39</v>
      </c>
      <c r="B110" s="138"/>
      <c r="C110" s="138"/>
      <c r="D110" s="22"/>
      <c r="E110" s="139"/>
      <c r="F110" s="139"/>
      <c r="G110" s="139"/>
      <c r="H110" s="139"/>
      <c r="I110" s="139"/>
      <c r="J110" s="139"/>
      <c r="K110" s="139"/>
      <c r="L110" s="50"/>
      <c r="M110" s="50"/>
      <c r="N110" s="50"/>
      <c r="O110" s="50"/>
      <c r="P110" s="50"/>
      <c r="Q110" s="51"/>
    </row>
    <row r="111" spans="1:19" s="21" customFormat="1" ht="24" customHeight="1" x14ac:dyDescent="0.2">
      <c r="A111" s="140" t="s">
        <v>167</v>
      </c>
      <c r="B111" s="140"/>
      <c r="C111" s="140"/>
      <c r="D111" s="52">
        <v>520</v>
      </c>
      <c r="E111" s="141" t="s">
        <v>38</v>
      </c>
      <c r="F111" s="141"/>
      <c r="G111" s="141"/>
      <c r="H111" s="141"/>
      <c r="I111" s="141"/>
      <c r="J111" s="141"/>
      <c r="K111" s="141"/>
      <c r="L111" s="95" t="s">
        <v>45</v>
      </c>
      <c r="M111" s="53">
        <v>0</v>
      </c>
      <c r="N111" s="53">
        <v>0</v>
      </c>
      <c r="O111" s="53">
        <v>0</v>
      </c>
      <c r="P111" s="53">
        <v>0</v>
      </c>
      <c r="Q111" s="54">
        <v>0</v>
      </c>
    </row>
    <row r="112" spans="1:19" ht="12" customHeight="1" x14ac:dyDescent="0.2">
      <c r="A112" s="142" t="s">
        <v>168</v>
      </c>
      <c r="B112" s="142"/>
      <c r="C112" s="142"/>
      <c r="D112" s="47"/>
      <c r="E112" s="55"/>
      <c r="F112" s="56"/>
      <c r="G112" s="143"/>
      <c r="H112" s="143"/>
      <c r="I112" s="143"/>
      <c r="J112" s="56"/>
      <c r="K112" s="57"/>
      <c r="L112" s="58"/>
      <c r="M112" s="58"/>
      <c r="N112" s="58"/>
      <c r="O112" s="58"/>
      <c r="P112" s="58"/>
      <c r="Q112" s="59"/>
    </row>
    <row r="113" spans="1:19" s="21" customFormat="1" ht="24" customHeight="1" x14ac:dyDescent="0.2">
      <c r="A113" s="144" t="s">
        <v>169</v>
      </c>
      <c r="B113" s="144"/>
      <c r="C113" s="144"/>
      <c r="D113" s="52">
        <v>620</v>
      </c>
      <c r="E113" s="141" t="s">
        <v>38</v>
      </c>
      <c r="F113" s="141"/>
      <c r="G113" s="141"/>
      <c r="H113" s="141"/>
      <c r="I113" s="141"/>
      <c r="J113" s="141"/>
      <c r="K113" s="141"/>
      <c r="L113" s="95" t="s">
        <v>45</v>
      </c>
      <c r="M113" s="53">
        <v>0</v>
      </c>
      <c r="N113" s="53">
        <v>0</v>
      </c>
      <c r="O113" s="53">
        <v>0</v>
      </c>
      <c r="P113" s="53">
        <v>0</v>
      </c>
      <c r="Q113" s="54">
        <v>0</v>
      </c>
    </row>
    <row r="114" spans="1:19" ht="12" customHeight="1" x14ac:dyDescent="0.2">
      <c r="A114" s="142" t="s">
        <v>168</v>
      </c>
      <c r="B114" s="142"/>
      <c r="C114" s="142"/>
      <c r="D114" s="47"/>
      <c r="E114" s="56"/>
      <c r="F114" s="56"/>
      <c r="G114" s="143"/>
      <c r="H114" s="143"/>
      <c r="I114" s="143"/>
      <c r="J114" s="56"/>
      <c r="K114" s="57"/>
      <c r="L114" s="58"/>
      <c r="M114" s="58"/>
      <c r="N114" s="58"/>
      <c r="O114" s="58"/>
      <c r="P114" s="58"/>
      <c r="Q114" s="59"/>
    </row>
    <row r="115" spans="1:19" s="21" customFormat="1" ht="12" customHeight="1" x14ac:dyDescent="0.2">
      <c r="A115" s="145" t="s">
        <v>170</v>
      </c>
      <c r="B115" s="145"/>
      <c r="C115" s="145"/>
      <c r="D115" s="60">
        <v>700</v>
      </c>
      <c r="E115" s="146" t="s">
        <v>38</v>
      </c>
      <c r="F115" s="146"/>
      <c r="G115" s="146"/>
      <c r="H115" s="146"/>
      <c r="I115" s="146"/>
      <c r="J115" s="146"/>
      <c r="K115" s="146"/>
      <c r="L115" s="42">
        <v>0</v>
      </c>
      <c r="M115" s="61" t="s">
        <v>38</v>
      </c>
      <c r="N115" s="42">
        <v>0</v>
      </c>
      <c r="O115" s="42">
        <v>0</v>
      </c>
      <c r="P115" s="42">
        <v>0</v>
      </c>
      <c r="Q115" s="62">
        <v>0</v>
      </c>
    </row>
    <row r="116" spans="1:19" s="21" customFormat="1" ht="12" customHeight="1" x14ac:dyDescent="0.2">
      <c r="A116" s="147" t="s">
        <v>171</v>
      </c>
      <c r="B116" s="147"/>
      <c r="C116" s="147"/>
      <c r="D116" s="63">
        <v>710</v>
      </c>
      <c r="E116" s="148" t="s">
        <v>38</v>
      </c>
      <c r="F116" s="148"/>
      <c r="G116" s="148"/>
      <c r="H116" s="148"/>
      <c r="I116" s="148"/>
      <c r="J116" s="148"/>
      <c r="K116" s="148"/>
      <c r="L116" s="64">
        <v>0</v>
      </c>
      <c r="M116" s="65" t="s">
        <v>38</v>
      </c>
      <c r="N116" s="64">
        <v>0</v>
      </c>
      <c r="O116" s="64">
        <v>0</v>
      </c>
      <c r="P116" s="64">
        <v>0</v>
      </c>
      <c r="Q116" s="66" t="s">
        <v>38</v>
      </c>
    </row>
    <row r="117" spans="1:19" s="21" customFormat="1" ht="12" customHeight="1" x14ac:dyDescent="0.2">
      <c r="A117" s="147" t="s">
        <v>172</v>
      </c>
      <c r="B117" s="147"/>
      <c r="C117" s="147"/>
      <c r="D117" s="63">
        <v>720</v>
      </c>
      <c r="E117" s="148" t="s">
        <v>38</v>
      </c>
      <c r="F117" s="148"/>
      <c r="G117" s="148"/>
      <c r="H117" s="148"/>
      <c r="I117" s="148"/>
      <c r="J117" s="148"/>
      <c r="K117" s="148"/>
      <c r="L117" s="64">
        <v>0</v>
      </c>
      <c r="M117" s="65" t="s">
        <v>38</v>
      </c>
      <c r="N117" s="64">
        <v>0</v>
      </c>
      <c r="O117" s="64">
        <v>0</v>
      </c>
      <c r="P117" s="64">
        <v>0</v>
      </c>
      <c r="Q117" s="66" t="s">
        <v>38</v>
      </c>
    </row>
    <row r="118" spans="1:19" s="21" customFormat="1" ht="24" customHeight="1" x14ac:dyDescent="0.2">
      <c r="A118" s="145" t="s">
        <v>173</v>
      </c>
      <c r="B118" s="145"/>
      <c r="C118" s="145"/>
      <c r="D118" s="60">
        <v>800</v>
      </c>
      <c r="E118" s="152" t="s">
        <v>38</v>
      </c>
      <c r="F118" s="152"/>
      <c r="G118" s="152"/>
      <c r="H118" s="152"/>
      <c r="I118" s="152"/>
      <c r="J118" s="152"/>
      <c r="K118" s="152"/>
      <c r="L118" s="84">
        <f>-L19</f>
        <v>-6319829</v>
      </c>
      <c r="M118" s="32">
        <f>M109</f>
        <v>-47212.930000000168</v>
      </c>
      <c r="N118" s="42">
        <v>0</v>
      </c>
      <c r="O118" s="42">
        <v>0</v>
      </c>
      <c r="P118" s="32">
        <f>M118</f>
        <v>-47212.930000000168</v>
      </c>
      <c r="Q118" s="67" t="s">
        <v>38</v>
      </c>
    </row>
    <row r="119" spans="1:19" s="21" customFormat="1" ht="44.1" customHeight="1" x14ac:dyDescent="0.2">
      <c r="A119" s="153" t="s">
        <v>174</v>
      </c>
      <c r="B119" s="153"/>
      <c r="C119" s="153"/>
      <c r="D119" s="68">
        <v>810</v>
      </c>
      <c r="E119" s="152" t="s">
        <v>38</v>
      </c>
      <c r="F119" s="152"/>
      <c r="G119" s="152"/>
      <c r="H119" s="152"/>
      <c r="I119" s="152"/>
      <c r="J119" s="152"/>
      <c r="K119" s="152"/>
      <c r="L119" s="84">
        <f>L53</f>
        <v>6354705.8899999997</v>
      </c>
      <c r="M119" s="32">
        <f>M118</f>
        <v>-47212.930000000168</v>
      </c>
      <c r="N119" s="42">
        <v>0</v>
      </c>
      <c r="O119" s="61" t="s">
        <v>38</v>
      </c>
      <c r="P119" s="32">
        <f>M119</f>
        <v>-47212.930000000168</v>
      </c>
      <c r="Q119" s="67" t="s">
        <v>38</v>
      </c>
    </row>
    <row r="120" spans="1:19" s="2" customFormat="1" ht="12.95" customHeight="1" x14ac:dyDescent="0.2">
      <c r="A120" s="154" t="s">
        <v>168</v>
      </c>
      <c r="B120" s="154"/>
      <c r="C120" s="154"/>
      <c r="D120" s="22"/>
      <c r="E120" s="155"/>
      <c r="F120" s="155"/>
      <c r="G120" s="155"/>
      <c r="H120" s="155"/>
      <c r="I120" s="155"/>
      <c r="J120" s="155"/>
      <c r="K120" s="155"/>
      <c r="L120" s="69"/>
      <c r="M120" s="70"/>
      <c r="N120" s="70"/>
      <c r="O120" s="69"/>
      <c r="P120" s="70"/>
      <c r="Q120" s="71"/>
    </row>
    <row r="121" spans="1:19" s="21" customFormat="1" ht="33" customHeight="1" x14ac:dyDescent="0.2">
      <c r="A121" s="156" t="s">
        <v>175</v>
      </c>
      <c r="B121" s="156"/>
      <c r="C121" s="156"/>
      <c r="D121" s="52">
        <v>811</v>
      </c>
      <c r="E121" s="149" t="s">
        <v>38</v>
      </c>
      <c r="F121" s="149"/>
      <c r="G121" s="149"/>
      <c r="H121" s="149"/>
      <c r="I121" s="149"/>
      <c r="J121" s="149"/>
      <c r="K121" s="149"/>
      <c r="L121" s="72" t="s">
        <v>38</v>
      </c>
      <c r="M121" s="73">
        <f>-M19</f>
        <v>-1194243.8400000001</v>
      </c>
      <c r="N121" s="53">
        <v>0</v>
      </c>
      <c r="O121" s="72" t="s">
        <v>38</v>
      </c>
      <c r="P121" s="73">
        <f>M120:M121</f>
        <v>-1194243.8400000001</v>
      </c>
      <c r="Q121" s="74" t="s">
        <v>38</v>
      </c>
    </row>
    <row r="122" spans="1:19" s="21" customFormat="1" ht="33" customHeight="1" x14ac:dyDescent="0.2">
      <c r="A122" s="150" t="s">
        <v>176</v>
      </c>
      <c r="B122" s="150"/>
      <c r="C122" s="150"/>
      <c r="D122" s="63">
        <v>812</v>
      </c>
      <c r="E122" s="152" t="s">
        <v>38</v>
      </c>
      <c r="F122" s="152"/>
      <c r="G122" s="152"/>
      <c r="H122" s="152"/>
      <c r="I122" s="152"/>
      <c r="J122" s="152"/>
      <c r="K122" s="152"/>
      <c r="L122" s="61" t="s">
        <v>38</v>
      </c>
      <c r="M122" s="32">
        <f>N53</f>
        <v>1147030.9099999999</v>
      </c>
      <c r="N122" s="42">
        <v>0</v>
      </c>
      <c r="O122" s="61" t="s">
        <v>38</v>
      </c>
      <c r="P122" s="32">
        <f>M122</f>
        <v>1147030.9099999999</v>
      </c>
      <c r="Q122" s="67" t="s">
        <v>38</v>
      </c>
    </row>
    <row r="123" spans="1:19" s="21" customFormat="1" ht="21.95" customHeight="1" x14ac:dyDescent="0.2">
      <c r="A123" s="153" t="s">
        <v>177</v>
      </c>
      <c r="B123" s="153"/>
      <c r="C123" s="153"/>
      <c r="D123" s="63">
        <v>820</v>
      </c>
      <c r="E123" s="152" t="s">
        <v>38</v>
      </c>
      <c r="F123" s="152"/>
      <c r="G123" s="152"/>
      <c r="H123" s="152"/>
      <c r="I123" s="152"/>
      <c r="J123" s="152"/>
      <c r="K123" s="152"/>
      <c r="L123" s="61" t="s">
        <v>38</v>
      </c>
      <c r="M123" s="61" t="s">
        <v>38</v>
      </c>
      <c r="N123" s="42">
        <v>0</v>
      </c>
      <c r="O123" s="42">
        <v>0</v>
      </c>
      <c r="P123" s="42">
        <v>0</v>
      </c>
      <c r="Q123" s="67" t="s">
        <v>38</v>
      </c>
    </row>
    <row r="124" spans="1:19" ht="12" customHeight="1" x14ac:dyDescent="0.2">
      <c r="A124" s="154" t="s">
        <v>39</v>
      </c>
      <c r="B124" s="154"/>
      <c r="C124" s="154"/>
      <c r="D124" s="22"/>
      <c r="E124" s="167"/>
      <c r="F124" s="167"/>
      <c r="G124" s="167"/>
      <c r="H124" s="167"/>
      <c r="I124" s="167"/>
      <c r="J124" s="167"/>
      <c r="K124" s="167"/>
      <c r="L124" s="69"/>
      <c r="M124" s="69"/>
      <c r="N124" s="70"/>
      <c r="O124" s="70"/>
      <c r="P124" s="70"/>
      <c r="Q124" s="71"/>
    </row>
    <row r="125" spans="1:19" s="21" customFormat="1" ht="21.95" customHeight="1" x14ac:dyDescent="0.2">
      <c r="A125" s="156" t="s">
        <v>178</v>
      </c>
      <c r="B125" s="156"/>
      <c r="C125" s="156"/>
      <c r="D125" s="52">
        <v>821</v>
      </c>
      <c r="E125" s="149" t="s">
        <v>38</v>
      </c>
      <c r="F125" s="149"/>
      <c r="G125" s="149"/>
      <c r="H125" s="149"/>
      <c r="I125" s="149"/>
      <c r="J125" s="149"/>
      <c r="K125" s="149"/>
      <c r="L125" s="72" t="s">
        <v>38</v>
      </c>
      <c r="M125" s="72" t="s">
        <v>38</v>
      </c>
      <c r="N125" s="53">
        <v>0</v>
      </c>
      <c r="O125" s="53">
        <v>0</v>
      </c>
      <c r="P125" s="53">
        <v>0</v>
      </c>
      <c r="Q125" s="74" t="s">
        <v>38</v>
      </c>
    </row>
    <row r="126" spans="1:19" s="21" customFormat="1" ht="21.95" customHeight="1" x14ac:dyDescent="0.2">
      <c r="A126" s="150" t="s">
        <v>179</v>
      </c>
      <c r="B126" s="150"/>
      <c r="C126" s="150"/>
      <c r="D126" s="75">
        <v>822</v>
      </c>
      <c r="E126" s="151" t="s">
        <v>38</v>
      </c>
      <c r="F126" s="151"/>
      <c r="G126" s="151"/>
      <c r="H126" s="151"/>
      <c r="I126" s="151"/>
      <c r="J126" s="151"/>
      <c r="K126" s="151"/>
      <c r="L126" s="76" t="s">
        <v>38</v>
      </c>
      <c r="M126" s="76" t="s">
        <v>38</v>
      </c>
      <c r="N126" s="77">
        <v>0</v>
      </c>
      <c r="O126" s="77">
        <v>0</v>
      </c>
      <c r="P126" s="77">
        <v>0</v>
      </c>
      <c r="Q126" s="78" t="s">
        <v>38</v>
      </c>
    </row>
    <row r="127" spans="1:19" ht="11.1" customHeight="1" x14ac:dyDescent="0.2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1"/>
      <c r="S127" s="1"/>
    </row>
    <row r="128" spans="1:19" ht="12" customHeight="1" x14ac:dyDescent="0.2">
      <c r="A128" s="79" t="s">
        <v>180</v>
      </c>
      <c r="B128" s="79"/>
      <c r="C128" s="79"/>
      <c r="D128" s="1"/>
      <c r="E128" s="163" t="s">
        <v>181</v>
      </c>
      <c r="F128" s="163"/>
      <c r="G128" s="163"/>
      <c r="H128" s="163"/>
      <c r="I128" s="163"/>
      <c r="J128" s="163"/>
      <c r="K128" s="1"/>
      <c r="L128" s="164" t="s">
        <v>182</v>
      </c>
      <c r="M128" s="164"/>
      <c r="N128" s="99"/>
      <c r="O128" s="1"/>
      <c r="P128" s="163" t="s">
        <v>181</v>
      </c>
      <c r="Q128" s="163"/>
      <c r="R128" s="1"/>
      <c r="S128" s="1"/>
    </row>
    <row r="129" spans="1:19" ht="11.1" customHeight="1" x14ac:dyDescent="0.2">
      <c r="A129" s="1" t="s">
        <v>6</v>
      </c>
      <c r="B129" s="80"/>
      <c r="C129" s="81" t="s">
        <v>183</v>
      </c>
      <c r="D129" s="1" t="s">
        <v>6</v>
      </c>
      <c r="E129" s="161" t="s">
        <v>184</v>
      </c>
      <c r="F129" s="161"/>
      <c r="G129" s="161"/>
      <c r="H129" s="161"/>
      <c r="I129" s="161"/>
      <c r="J129" s="161"/>
      <c r="K129" s="1" t="s">
        <v>6</v>
      </c>
      <c r="L129" s="164"/>
      <c r="M129" s="164"/>
      <c r="N129" s="99"/>
      <c r="O129" s="1"/>
      <c r="P129" s="163"/>
      <c r="Q129" s="163"/>
      <c r="R129" s="1"/>
      <c r="S129" s="1"/>
    </row>
    <row r="130" spans="1:19" ht="11.1" customHeight="1" x14ac:dyDescent="0.2">
      <c r="A130" s="1"/>
      <c r="B130" s="1"/>
      <c r="C130" s="1"/>
      <c r="D130" s="1"/>
      <c r="E130" s="99"/>
      <c r="F130" s="99"/>
      <c r="G130" s="99"/>
      <c r="H130" s="99"/>
      <c r="I130" s="99"/>
      <c r="J130" s="99"/>
      <c r="K130" s="1"/>
      <c r="L130" s="1"/>
      <c r="M130" s="1" t="s">
        <v>6</v>
      </c>
      <c r="N130" s="81" t="s">
        <v>183</v>
      </c>
      <c r="O130" s="1" t="s">
        <v>6</v>
      </c>
      <c r="P130" s="161" t="s">
        <v>184</v>
      </c>
      <c r="Q130" s="161"/>
      <c r="R130" s="1"/>
      <c r="S130" s="1"/>
    </row>
    <row r="131" spans="1:19" ht="12" customHeight="1" x14ac:dyDescent="0.2">
      <c r="A131" s="79" t="s">
        <v>185</v>
      </c>
      <c r="B131" s="79"/>
      <c r="C131" s="79"/>
      <c r="D131" s="1"/>
      <c r="E131" s="165" t="s">
        <v>196</v>
      </c>
      <c r="F131" s="166"/>
      <c r="G131" s="166"/>
      <c r="H131" s="166"/>
      <c r="I131" s="166"/>
      <c r="J131" s="166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1.1" customHeight="1" x14ac:dyDescent="0.2">
      <c r="A132" s="1"/>
      <c r="B132" s="1"/>
      <c r="C132" s="81" t="s">
        <v>183</v>
      </c>
      <c r="D132" s="1" t="s">
        <v>6</v>
      </c>
      <c r="E132" s="161" t="s">
        <v>184</v>
      </c>
      <c r="F132" s="161"/>
      <c r="G132" s="161"/>
      <c r="H132" s="161"/>
      <c r="I132" s="161"/>
      <c r="J132" s="16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1.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" customHeight="1" x14ac:dyDescent="0.2">
      <c r="A134" s="1"/>
      <c r="B134" s="1"/>
      <c r="C134" s="1"/>
      <c r="D134" s="162" t="s">
        <v>186</v>
      </c>
      <c r="E134" s="162"/>
      <c r="F134" s="162"/>
      <c r="G134" s="162"/>
      <c r="H134" s="162"/>
      <c r="I134" s="162"/>
      <c r="J134" s="162"/>
      <c r="K134" s="162"/>
      <c r="L134" s="160"/>
      <c r="M134" s="160"/>
      <c r="N134" s="160"/>
      <c r="O134" s="160"/>
      <c r="P134" s="160"/>
      <c r="Q134" s="160"/>
      <c r="R134" s="160"/>
      <c r="S134" s="160"/>
    </row>
    <row r="135" spans="1:19" ht="11.1" customHeight="1" x14ac:dyDescent="0.2">
      <c r="A135" s="1"/>
      <c r="B135" s="1"/>
      <c r="C135" s="1"/>
      <c r="D135" s="99"/>
      <c r="E135" s="99"/>
      <c r="F135" s="99"/>
      <c r="G135" s="99"/>
      <c r="H135" s="99"/>
      <c r="I135" s="99"/>
      <c r="J135" s="99"/>
      <c r="K135" s="99"/>
      <c r="L135" s="161" t="s">
        <v>187</v>
      </c>
      <c r="M135" s="161"/>
      <c r="N135" s="161"/>
      <c r="O135" s="161"/>
      <c r="P135" s="161"/>
      <c r="Q135" s="161"/>
      <c r="R135" s="161"/>
      <c r="S135" s="161"/>
    </row>
    <row r="136" spans="1:19" ht="12" customHeight="1" x14ac:dyDescent="0.2">
      <c r="A136" s="1"/>
      <c r="B136" s="1"/>
      <c r="C136" s="1"/>
      <c r="D136" s="157" t="s">
        <v>180</v>
      </c>
      <c r="E136" s="157"/>
      <c r="F136" s="157"/>
      <c r="G136" s="157"/>
      <c r="H136" s="157"/>
      <c r="I136" s="157"/>
      <c r="J136" s="157"/>
      <c r="K136" s="157"/>
      <c r="L136" s="1"/>
      <c r="M136" s="1"/>
      <c r="N136" s="1"/>
      <c r="O136" s="1"/>
      <c r="P136" s="1"/>
      <c r="Q136" s="1"/>
      <c r="R136" s="1"/>
      <c r="S136" s="1"/>
    </row>
    <row r="137" spans="1:19" ht="12" customHeight="1" x14ac:dyDescent="0.2">
      <c r="A137" s="1"/>
      <c r="B137" s="1"/>
      <c r="C137" s="1"/>
      <c r="D137" s="157" t="s">
        <v>188</v>
      </c>
      <c r="E137" s="157"/>
      <c r="F137" s="157"/>
      <c r="G137" s="157"/>
      <c r="H137" s="157"/>
      <c r="I137" s="157"/>
      <c r="J137" s="157"/>
      <c r="K137" s="157"/>
      <c r="L137" s="160"/>
      <c r="M137" s="160"/>
      <c r="N137" s="160"/>
      <c r="O137" s="1"/>
      <c r="P137" s="1"/>
      <c r="Q137" s="1"/>
      <c r="R137" s="160"/>
      <c r="S137" s="160"/>
    </row>
    <row r="138" spans="1:19" ht="11.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61" t="s">
        <v>189</v>
      </c>
      <c r="M138" s="161"/>
      <c r="N138" s="161"/>
      <c r="O138" s="1"/>
      <c r="P138" s="81" t="s">
        <v>183</v>
      </c>
      <c r="Q138" s="1"/>
      <c r="R138" s="161" t="s">
        <v>184</v>
      </c>
      <c r="S138" s="161"/>
    </row>
    <row r="139" spans="1:19" ht="11.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" customHeight="1" x14ac:dyDescent="0.2">
      <c r="A140" s="82" t="s">
        <v>190</v>
      </c>
      <c r="B140" s="1"/>
      <c r="C140" s="160"/>
      <c r="D140" s="160"/>
      <c r="E140" s="160"/>
      <c r="F140" s="160"/>
      <c r="G140" s="160"/>
      <c r="H140" s="160"/>
      <c r="I140" s="160"/>
      <c r="J140" s="160"/>
      <c r="K140" s="1"/>
      <c r="L140" s="1"/>
      <c r="M140" s="1"/>
      <c r="N140" s="160"/>
      <c r="O140" s="160"/>
      <c r="P140" s="1"/>
      <c r="Q140" s="160"/>
      <c r="R140" s="160"/>
      <c r="S140" s="160"/>
    </row>
    <row r="141" spans="1:19" ht="11.1" customHeight="1" x14ac:dyDescent="0.2">
      <c r="A141" s="1"/>
      <c r="B141" s="1"/>
      <c r="C141" s="161" t="s">
        <v>189</v>
      </c>
      <c r="D141" s="161"/>
      <c r="E141" s="161"/>
      <c r="F141" s="161"/>
      <c r="G141" s="161"/>
      <c r="H141" s="161"/>
      <c r="I141" s="161"/>
      <c r="J141" s="161"/>
      <c r="K141" s="1"/>
      <c r="L141" s="81" t="s">
        <v>183</v>
      </c>
      <c r="M141" s="1"/>
      <c r="N141" s="161" t="s">
        <v>184</v>
      </c>
      <c r="O141" s="161"/>
      <c r="P141" s="1"/>
      <c r="Q141" s="161" t="s">
        <v>191</v>
      </c>
      <c r="R141" s="161"/>
      <c r="S141" s="161"/>
    </row>
    <row r="142" spans="1:19" ht="11.1" customHeight="1" x14ac:dyDescent="0.2">
      <c r="A142" s="158" t="s">
        <v>203</v>
      </c>
      <c r="B142" s="159"/>
      <c r="C142" s="159"/>
      <c r="D142" s="1"/>
      <c r="E142" s="99"/>
      <c r="F142" s="99"/>
      <c r="G142" s="99"/>
      <c r="H142" s="99"/>
      <c r="I142" s="99"/>
      <c r="J142" s="99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1.1" customHeight="1" x14ac:dyDescent="0.2">
      <c r="A143" s="1" t="s">
        <v>6</v>
      </c>
      <c r="B143" s="80"/>
      <c r="C143" s="1"/>
      <c r="D143" s="1"/>
      <c r="E143" s="99"/>
      <c r="F143" s="99"/>
      <c r="G143" s="99"/>
      <c r="H143" s="99"/>
      <c r="I143" s="99"/>
      <c r="J143" s="99"/>
      <c r="K143" s="1" t="s">
        <v>6</v>
      </c>
      <c r="L143" s="1"/>
      <c r="M143" s="1"/>
      <c r="N143" s="1"/>
      <c r="O143" s="1"/>
      <c r="P143" s="1"/>
      <c r="Q143" s="1"/>
      <c r="R143" s="1"/>
      <c r="S143" s="1"/>
    </row>
    <row r="144" spans="1:19" ht="11.1" customHeight="1" x14ac:dyDescent="0.2">
      <c r="A144" s="99"/>
      <c r="B144" s="99"/>
      <c r="C144" s="99"/>
      <c r="D144" s="1"/>
      <c r="E144" s="99"/>
      <c r="F144" s="99"/>
      <c r="G144" s="99"/>
      <c r="H144" s="99"/>
      <c r="I144" s="99"/>
      <c r="J144" s="99"/>
      <c r="K144" s="1"/>
      <c r="L144" s="1"/>
      <c r="M144" s="1"/>
      <c r="N144" s="1"/>
      <c r="O144" s="1"/>
      <c r="P144" s="1"/>
      <c r="Q144" s="1"/>
      <c r="R144" s="1"/>
      <c r="S144" s="1"/>
    </row>
  </sheetData>
  <mergeCells count="324">
    <mergeCell ref="A61:C61"/>
    <mergeCell ref="G61:H61"/>
    <mergeCell ref="I61:J61"/>
    <mergeCell ref="A62:C62"/>
    <mergeCell ref="G62:H62"/>
    <mergeCell ref="I62:J62"/>
    <mergeCell ref="D134:K134"/>
    <mergeCell ref="L134:S134"/>
    <mergeCell ref="D135:K135"/>
    <mergeCell ref="L135:S135"/>
    <mergeCell ref="E128:J128"/>
    <mergeCell ref="L128:M129"/>
    <mergeCell ref="N128:N129"/>
    <mergeCell ref="P128:Q129"/>
    <mergeCell ref="E129:J129"/>
    <mergeCell ref="E130:J130"/>
    <mergeCell ref="P130:Q130"/>
    <mergeCell ref="E131:J131"/>
    <mergeCell ref="E132:J132"/>
    <mergeCell ref="A123:C123"/>
    <mergeCell ref="E123:K123"/>
    <mergeCell ref="A124:C124"/>
    <mergeCell ref="E124:K124"/>
    <mergeCell ref="A125:C125"/>
    <mergeCell ref="D136:K136"/>
    <mergeCell ref="A142:C142"/>
    <mergeCell ref="E142:J142"/>
    <mergeCell ref="E143:J143"/>
    <mergeCell ref="A144:C144"/>
    <mergeCell ref="E144:J144"/>
    <mergeCell ref="D137:K137"/>
    <mergeCell ref="L137:N137"/>
    <mergeCell ref="R137:S137"/>
    <mergeCell ref="L138:N138"/>
    <mergeCell ref="R138:S138"/>
    <mergeCell ref="C140:J140"/>
    <mergeCell ref="N140:O140"/>
    <mergeCell ref="Q140:S140"/>
    <mergeCell ref="C141:J141"/>
    <mergeCell ref="N141:O141"/>
    <mergeCell ref="Q141:S141"/>
    <mergeCell ref="A126:C126"/>
    <mergeCell ref="E126:K126"/>
    <mergeCell ref="A127:Q127"/>
    <mergeCell ref="A118:C118"/>
    <mergeCell ref="E118:K118"/>
    <mergeCell ref="A119:C119"/>
    <mergeCell ref="E119:K119"/>
    <mergeCell ref="A120:C120"/>
    <mergeCell ref="E120:K120"/>
    <mergeCell ref="A121:C121"/>
    <mergeCell ref="E121:K121"/>
    <mergeCell ref="A122:C122"/>
    <mergeCell ref="E122:K122"/>
    <mergeCell ref="A114:C114"/>
    <mergeCell ref="G114:I114"/>
    <mergeCell ref="A115:C115"/>
    <mergeCell ref="E115:K115"/>
    <mergeCell ref="A116:C116"/>
    <mergeCell ref="E116:K116"/>
    <mergeCell ref="A117:C117"/>
    <mergeCell ref="E117:K117"/>
    <mergeCell ref="E125:K125"/>
    <mergeCell ref="A109:C109"/>
    <mergeCell ref="E109:K109"/>
    <mergeCell ref="A110:C110"/>
    <mergeCell ref="E110:K110"/>
    <mergeCell ref="A111:C111"/>
    <mergeCell ref="E111:K111"/>
    <mergeCell ref="A112:C112"/>
    <mergeCell ref="G112:I112"/>
    <mergeCell ref="A113:C113"/>
    <mergeCell ref="E113:K113"/>
    <mergeCell ref="A104:P104"/>
    <mergeCell ref="A105:C105"/>
    <mergeCell ref="E105:J105"/>
    <mergeCell ref="A106:C107"/>
    <mergeCell ref="D106:D107"/>
    <mergeCell ref="E106:K107"/>
    <mergeCell ref="L106:L107"/>
    <mergeCell ref="M106:P106"/>
    <mergeCell ref="A108:C108"/>
    <mergeCell ref="E108:K108"/>
    <mergeCell ref="A100:C100"/>
    <mergeCell ref="G100:H100"/>
    <mergeCell ref="I100:J100"/>
    <mergeCell ref="A101:C101"/>
    <mergeCell ref="G101:H101"/>
    <mergeCell ref="I101:J101"/>
    <mergeCell ref="A102:C102"/>
    <mergeCell ref="E102:K102"/>
    <mergeCell ref="A103:C103"/>
    <mergeCell ref="E103:K103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95:C95"/>
    <mergeCell ref="G95:H95"/>
    <mergeCell ref="I95:J95"/>
    <mergeCell ref="A94:C94"/>
    <mergeCell ref="G94:H94"/>
    <mergeCell ref="I94:J94"/>
    <mergeCell ref="A96:C96"/>
    <mergeCell ref="G96:H96"/>
    <mergeCell ref="I96:J96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1:C81"/>
    <mergeCell ref="G81:H81"/>
    <mergeCell ref="I81:J81"/>
    <mergeCell ref="A83:C83"/>
    <mergeCell ref="G83:H83"/>
    <mergeCell ref="I83:J83"/>
    <mergeCell ref="A84:C84"/>
    <mergeCell ref="G84:H84"/>
    <mergeCell ref="I84:J84"/>
    <mergeCell ref="A82:C82"/>
    <mergeCell ref="G82:H82"/>
    <mergeCell ref="I82:J82"/>
    <mergeCell ref="A75:C75"/>
    <mergeCell ref="G75:H75"/>
    <mergeCell ref="I75:J75"/>
    <mergeCell ref="A77:C77"/>
    <mergeCell ref="G77:H77"/>
    <mergeCell ref="I77:J77"/>
    <mergeCell ref="A78:C78"/>
    <mergeCell ref="G78:H78"/>
    <mergeCell ref="I78:J78"/>
    <mergeCell ref="A76:C76"/>
    <mergeCell ref="G76:H76"/>
    <mergeCell ref="I76:J76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R50:S50"/>
    <mergeCell ref="A52:C52"/>
    <mergeCell ref="E52:K52"/>
    <mergeCell ref="A53:C53"/>
    <mergeCell ref="E53:K53"/>
    <mergeCell ref="A54:C54"/>
    <mergeCell ref="G54:H54"/>
    <mergeCell ref="I54:J54"/>
    <mergeCell ref="A57:C57"/>
    <mergeCell ref="G57:H57"/>
    <mergeCell ref="I57:J57"/>
    <mergeCell ref="A55:C55"/>
    <mergeCell ref="G55:H55"/>
    <mergeCell ref="I55:J55"/>
    <mergeCell ref="A56:C56"/>
    <mergeCell ref="G56:H56"/>
    <mergeCell ref="I56:J56"/>
    <mergeCell ref="A48:Q48"/>
    <mergeCell ref="A49:C49"/>
    <mergeCell ref="E49:J49"/>
    <mergeCell ref="A50:C51"/>
    <mergeCell ref="D50:D51"/>
    <mergeCell ref="E50:K51"/>
    <mergeCell ref="L50:L51"/>
    <mergeCell ref="M50:M51"/>
    <mergeCell ref="N50:Q50"/>
    <mergeCell ref="A43:C43"/>
    <mergeCell ref="F43:I43"/>
    <mergeCell ref="A44:C44"/>
    <mergeCell ref="F44:I44"/>
    <mergeCell ref="A45:C45"/>
    <mergeCell ref="F45:I45"/>
    <mergeCell ref="A46:C46"/>
    <mergeCell ref="F46:I46"/>
    <mergeCell ref="A47:C47"/>
    <mergeCell ref="E47:J47"/>
    <mergeCell ref="A38:C38"/>
    <mergeCell ref="F38:I38"/>
    <mergeCell ref="A39:C39"/>
    <mergeCell ref="F39:I39"/>
    <mergeCell ref="A42:C42"/>
    <mergeCell ref="F42:I42"/>
    <mergeCell ref="A40:C40"/>
    <mergeCell ref="F40:I40"/>
    <mergeCell ref="A41:C41"/>
    <mergeCell ref="F41:I41"/>
    <mergeCell ref="A32:C32"/>
    <mergeCell ref="F32:I32"/>
    <mergeCell ref="A34:C34"/>
    <mergeCell ref="F34:I34"/>
    <mergeCell ref="A35:C35"/>
    <mergeCell ref="F35:I35"/>
    <mergeCell ref="A36:C36"/>
    <mergeCell ref="F36:I36"/>
    <mergeCell ref="A37:C37"/>
    <mergeCell ref="F37:I37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1:P1"/>
    <mergeCell ref="Q1:Q3"/>
    <mergeCell ref="A2:P2"/>
    <mergeCell ref="A3:P3"/>
    <mergeCell ref="A4:P4"/>
    <mergeCell ref="A5:O5"/>
    <mergeCell ref="A6:C6"/>
    <mergeCell ref="E6:J6"/>
    <mergeCell ref="K6:L6"/>
    <mergeCell ref="E7:J7"/>
    <mergeCell ref="A8:J8"/>
    <mergeCell ref="K8:O9"/>
    <mergeCell ref="A9:J9"/>
    <mergeCell ref="A10:C10"/>
    <mergeCell ref="E10:J10"/>
    <mergeCell ref="K10:O10"/>
    <mergeCell ref="E11:J11"/>
    <mergeCell ref="B12:C12"/>
    <mergeCell ref="A79:C79"/>
    <mergeCell ref="G79:H79"/>
    <mergeCell ref="I79:J79"/>
    <mergeCell ref="A80:C80"/>
    <mergeCell ref="G80:H80"/>
    <mergeCell ref="I80:J80"/>
    <mergeCell ref="A13:C13"/>
    <mergeCell ref="A14:Q14"/>
    <mergeCell ref="F33:I33"/>
    <mergeCell ref="A33:C33"/>
    <mergeCell ref="A16:C17"/>
    <mergeCell ref="D16:D17"/>
    <mergeCell ref="E16:K17"/>
    <mergeCell ref="L16:L17"/>
    <mergeCell ref="M16:P16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</mergeCells>
  <pageMargins left="0.74803149606299213" right="0.98425196850393704" top="0.74803149606299213" bottom="0.98425196850393704" header="0.51181102362204722" footer="0.51181102362204722"/>
  <pageSetup paperSize="9" scale="72" fitToHeight="0" orientation="landscape" verticalDpi="0" r:id="rId1"/>
  <rowBreaks count="2" manualBreakCount="2">
    <brk id="47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2021-04-02T04:51:33Z</cp:lastPrinted>
  <dcterms:created xsi:type="dcterms:W3CDTF">2020-08-04T00:53:59Z</dcterms:created>
  <dcterms:modified xsi:type="dcterms:W3CDTF">2021-04-02T04:51:55Z</dcterms:modified>
</cp:coreProperties>
</file>